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Pol'!$A$1:$X$157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156" i="13"/>
  <c r="BA79" i="13"/>
  <c r="BA78" i="13"/>
  <c r="BA54" i="13"/>
  <c r="BA38" i="13"/>
  <c r="BA33" i="13"/>
  <c r="I8" i="13"/>
  <c r="Q8" i="13"/>
  <c r="G9" i="13"/>
  <c r="G8" i="13" s="1"/>
  <c r="I9" i="13"/>
  <c r="K9" i="13"/>
  <c r="K8" i="13" s="1"/>
  <c r="O9" i="13"/>
  <c r="O8" i="13" s="1"/>
  <c r="Q9" i="13"/>
  <c r="V9" i="13"/>
  <c r="V8" i="13" s="1"/>
  <c r="G27" i="13"/>
  <c r="G26" i="13" s="1"/>
  <c r="I27" i="13"/>
  <c r="K27" i="13"/>
  <c r="K26" i="13" s="1"/>
  <c r="O27" i="13"/>
  <c r="O26" i="13" s="1"/>
  <c r="Q27" i="13"/>
  <c r="V27" i="13"/>
  <c r="V26" i="13" s="1"/>
  <c r="G32" i="13"/>
  <c r="I32" i="13"/>
  <c r="I26" i="13" s="1"/>
  <c r="K32" i="13"/>
  <c r="M32" i="13"/>
  <c r="O32" i="13"/>
  <c r="Q32" i="13"/>
  <c r="Q26" i="13" s="1"/>
  <c r="V32" i="13"/>
  <c r="G37" i="13"/>
  <c r="M37" i="13" s="1"/>
  <c r="I37" i="13"/>
  <c r="K37" i="13"/>
  <c r="O37" i="13"/>
  <c r="Q37" i="13"/>
  <c r="V37" i="13"/>
  <c r="G43" i="13"/>
  <c r="I43" i="13"/>
  <c r="K43" i="13"/>
  <c r="M43" i="13"/>
  <c r="O43" i="13"/>
  <c r="Q43" i="13"/>
  <c r="V43" i="13"/>
  <c r="G48" i="13"/>
  <c r="M48" i="13" s="1"/>
  <c r="I48" i="13"/>
  <c r="K48" i="13"/>
  <c r="O48" i="13"/>
  <c r="Q48" i="13"/>
  <c r="V48" i="13"/>
  <c r="G53" i="13"/>
  <c r="I53" i="13"/>
  <c r="K53" i="13"/>
  <c r="M53" i="13"/>
  <c r="O53" i="13"/>
  <c r="Q53" i="13"/>
  <c r="V53" i="13"/>
  <c r="G58" i="13"/>
  <c r="M58" i="13" s="1"/>
  <c r="I58" i="13"/>
  <c r="K58" i="13"/>
  <c r="O58" i="13"/>
  <c r="Q58" i="13"/>
  <c r="V58" i="13"/>
  <c r="I62" i="13"/>
  <c r="Q62" i="13"/>
  <c r="G63" i="13"/>
  <c r="G62" i="13" s="1"/>
  <c r="I63" i="13"/>
  <c r="K63" i="13"/>
  <c r="K62" i="13" s="1"/>
  <c r="O63" i="13"/>
  <c r="O62" i="13" s="1"/>
  <c r="Q63" i="13"/>
  <c r="V63" i="13"/>
  <c r="V62" i="13" s="1"/>
  <c r="G68" i="13"/>
  <c r="G67" i="13" s="1"/>
  <c r="I68" i="13"/>
  <c r="K68" i="13"/>
  <c r="K67" i="13" s="1"/>
  <c r="O68" i="13"/>
  <c r="O67" i="13" s="1"/>
  <c r="Q68" i="13"/>
  <c r="V68" i="13"/>
  <c r="V67" i="13" s="1"/>
  <c r="G70" i="13"/>
  <c r="I70" i="13"/>
  <c r="I67" i="13" s="1"/>
  <c r="K70" i="13"/>
  <c r="M70" i="13"/>
  <c r="O70" i="13"/>
  <c r="Q70" i="13"/>
  <c r="Q67" i="13" s="1"/>
  <c r="V70" i="13"/>
  <c r="G72" i="13"/>
  <c r="K72" i="13"/>
  <c r="O72" i="13"/>
  <c r="V72" i="13"/>
  <c r="G73" i="13"/>
  <c r="I73" i="13"/>
  <c r="I72" i="13" s="1"/>
  <c r="K73" i="13"/>
  <c r="M73" i="13"/>
  <c r="M72" i="13" s="1"/>
  <c r="O73" i="13"/>
  <c r="Q73" i="13"/>
  <c r="Q72" i="13" s="1"/>
  <c r="V73" i="13"/>
  <c r="G76" i="13"/>
  <c r="K76" i="13"/>
  <c r="O76" i="13"/>
  <c r="V76" i="13"/>
  <c r="G77" i="13"/>
  <c r="I77" i="13"/>
  <c r="I76" i="13" s="1"/>
  <c r="K77" i="13"/>
  <c r="M77" i="13"/>
  <c r="M76" i="13" s="1"/>
  <c r="O77" i="13"/>
  <c r="Q77" i="13"/>
  <c r="Q76" i="13" s="1"/>
  <c r="V77" i="13"/>
  <c r="G84" i="13"/>
  <c r="K84" i="13"/>
  <c r="O84" i="13"/>
  <c r="V84" i="13"/>
  <c r="G85" i="13"/>
  <c r="I85" i="13"/>
  <c r="I84" i="13" s="1"/>
  <c r="K85" i="13"/>
  <c r="M85" i="13"/>
  <c r="M84" i="13" s="1"/>
  <c r="O85" i="13"/>
  <c r="Q85" i="13"/>
  <c r="Q84" i="13" s="1"/>
  <c r="V85" i="13"/>
  <c r="G88" i="13"/>
  <c r="I88" i="13"/>
  <c r="I87" i="13" s="1"/>
  <c r="K88" i="13"/>
  <c r="M88" i="13"/>
  <c r="O88" i="13"/>
  <c r="Q88" i="13"/>
  <c r="Q87" i="13" s="1"/>
  <c r="V88" i="13"/>
  <c r="G90" i="13"/>
  <c r="M90" i="13" s="1"/>
  <c r="I90" i="13"/>
  <c r="K90" i="13"/>
  <c r="K87" i="13" s="1"/>
  <c r="O90" i="13"/>
  <c r="O87" i="13" s="1"/>
  <c r="Q90" i="13"/>
  <c r="V90" i="13"/>
  <c r="V87" i="13" s="1"/>
  <c r="G92" i="13"/>
  <c r="I92" i="13"/>
  <c r="K92" i="13"/>
  <c r="M92" i="13"/>
  <c r="O92" i="13"/>
  <c r="Q92" i="13"/>
  <c r="V92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0" i="13"/>
  <c r="I100" i="13"/>
  <c r="K100" i="13"/>
  <c r="M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I104" i="13"/>
  <c r="K104" i="13"/>
  <c r="M104" i="13"/>
  <c r="O104" i="13"/>
  <c r="Q104" i="13"/>
  <c r="V104" i="13"/>
  <c r="G107" i="13"/>
  <c r="I107" i="13"/>
  <c r="I106" i="13" s="1"/>
  <c r="K107" i="13"/>
  <c r="M107" i="13"/>
  <c r="O107" i="13"/>
  <c r="Q107" i="13"/>
  <c r="Q106" i="13" s="1"/>
  <c r="V107" i="13"/>
  <c r="G112" i="13"/>
  <c r="M112" i="13" s="1"/>
  <c r="I112" i="13"/>
  <c r="K112" i="13"/>
  <c r="K106" i="13" s="1"/>
  <c r="O112" i="13"/>
  <c r="O106" i="13" s="1"/>
  <c r="Q112" i="13"/>
  <c r="V112" i="13"/>
  <c r="V106" i="13" s="1"/>
  <c r="G116" i="13"/>
  <c r="I116" i="13"/>
  <c r="K116" i="13"/>
  <c r="O116" i="13"/>
  <c r="Q116" i="13"/>
  <c r="V116" i="13"/>
  <c r="G118" i="13"/>
  <c r="I118" i="13"/>
  <c r="I115" i="13" s="1"/>
  <c r="K118" i="13"/>
  <c r="M118" i="13"/>
  <c r="O118" i="13"/>
  <c r="Q118" i="13"/>
  <c r="Q115" i="13" s="1"/>
  <c r="V118" i="13"/>
  <c r="G120" i="13"/>
  <c r="M120" i="13" s="1"/>
  <c r="I120" i="13"/>
  <c r="K120" i="13"/>
  <c r="O120" i="13"/>
  <c r="Q120" i="13"/>
  <c r="V120" i="13"/>
  <c r="G122" i="13"/>
  <c r="I122" i="13"/>
  <c r="K122" i="13"/>
  <c r="M122" i="13"/>
  <c r="O122" i="13"/>
  <c r="Q122" i="13"/>
  <c r="V122" i="13"/>
  <c r="G124" i="13"/>
  <c r="M124" i="13" s="1"/>
  <c r="I124" i="13"/>
  <c r="K124" i="13"/>
  <c r="O124" i="13"/>
  <c r="Q124" i="13"/>
  <c r="V124" i="13"/>
  <c r="G127" i="13"/>
  <c r="I127" i="13"/>
  <c r="K127" i="13"/>
  <c r="O127" i="13"/>
  <c r="Q127" i="13"/>
  <c r="V127" i="13"/>
  <c r="G129" i="13"/>
  <c r="I129" i="13"/>
  <c r="I126" i="13" s="1"/>
  <c r="K129" i="13"/>
  <c r="M129" i="13"/>
  <c r="O129" i="13"/>
  <c r="Q129" i="13"/>
  <c r="Q126" i="13" s="1"/>
  <c r="V129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I137" i="13"/>
  <c r="K137" i="13"/>
  <c r="M137" i="13"/>
  <c r="O137" i="13"/>
  <c r="Q137" i="13"/>
  <c r="V137" i="13"/>
  <c r="G139" i="13"/>
  <c r="M139" i="13" s="1"/>
  <c r="I139" i="13"/>
  <c r="K139" i="13"/>
  <c r="O139" i="13"/>
  <c r="Q139" i="13"/>
  <c r="V139" i="13"/>
  <c r="G141" i="13"/>
  <c r="I141" i="13"/>
  <c r="K141" i="13"/>
  <c r="M141" i="13"/>
  <c r="O141" i="13"/>
  <c r="Q141" i="13"/>
  <c r="V141" i="13"/>
  <c r="G143" i="13"/>
  <c r="M143" i="13" s="1"/>
  <c r="I143" i="13"/>
  <c r="K143" i="13"/>
  <c r="O143" i="13"/>
  <c r="Q143" i="13"/>
  <c r="V143" i="13"/>
  <c r="G145" i="13"/>
  <c r="I145" i="13"/>
  <c r="K145" i="13"/>
  <c r="M145" i="13"/>
  <c r="O145" i="13"/>
  <c r="Q145" i="13"/>
  <c r="V145" i="13"/>
  <c r="G147" i="13"/>
  <c r="K147" i="13"/>
  <c r="O147" i="13"/>
  <c r="V147" i="13"/>
  <c r="G148" i="13"/>
  <c r="I148" i="13"/>
  <c r="I147" i="13" s="1"/>
  <c r="K148" i="13"/>
  <c r="M148" i="13"/>
  <c r="M147" i="13" s="1"/>
  <c r="O148" i="13"/>
  <c r="Q148" i="13"/>
  <c r="Q147" i="13" s="1"/>
  <c r="V148" i="13"/>
  <c r="G150" i="13"/>
  <c r="K150" i="13"/>
  <c r="O150" i="13"/>
  <c r="V150" i="13"/>
  <c r="G151" i="13"/>
  <c r="I151" i="13"/>
  <c r="I150" i="13" s="1"/>
  <c r="K151" i="13"/>
  <c r="M151" i="13"/>
  <c r="M150" i="13" s="1"/>
  <c r="O151" i="13"/>
  <c r="Q151" i="13"/>
  <c r="Q150" i="13" s="1"/>
  <c r="V151" i="13"/>
  <c r="AE156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I16" i="1"/>
  <c r="I66" i="1"/>
  <c r="J65" i="1" s="1"/>
  <c r="J57" i="1"/>
  <c r="J55" i="1"/>
  <c r="J53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J52" i="1" l="1"/>
  <c r="J54" i="1"/>
  <c r="J56" i="1"/>
  <c r="J58" i="1"/>
  <c r="J59" i="1"/>
  <c r="J60" i="1"/>
  <c r="J61" i="1"/>
  <c r="J62" i="1"/>
  <c r="J63" i="1"/>
  <c r="J64" i="1"/>
  <c r="J66" i="1"/>
  <c r="A23" i="1"/>
  <c r="A24" i="1" s="1"/>
  <c r="G24" i="1" s="1"/>
  <c r="A27" i="1" s="1"/>
  <c r="A29" i="1" s="1"/>
  <c r="G29" i="1" s="1"/>
  <c r="G27" i="1" s="1"/>
  <c r="G28" i="1"/>
  <c r="K126" i="13"/>
  <c r="G126" i="13"/>
  <c r="M127" i="13"/>
  <c r="M126" i="13" s="1"/>
  <c r="V115" i="13"/>
  <c r="O115" i="13"/>
  <c r="M87" i="13"/>
  <c r="V126" i="13"/>
  <c r="O126" i="13"/>
  <c r="K115" i="13"/>
  <c r="G115" i="13"/>
  <c r="M116" i="13"/>
  <c r="M115" i="13" s="1"/>
  <c r="M106" i="13"/>
  <c r="G106" i="13"/>
  <c r="G87" i="13"/>
  <c r="AF156" i="13"/>
  <c r="M68" i="13"/>
  <c r="M67" i="13" s="1"/>
  <c r="M63" i="13"/>
  <c r="M62" i="13" s="1"/>
  <c r="M27" i="13"/>
  <c r="M26" i="13" s="1"/>
  <c r="M9" i="13"/>
  <c r="M8" i="13" s="1"/>
  <c r="M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43" i="1" l="1"/>
  <c r="J41" i="1"/>
  <c r="J39" i="1"/>
  <c r="J45" i="1" s="1"/>
  <c r="J44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<sst xmlns="http://schemas.openxmlformats.org/spreadsheetml/2006/main" count="759" uniqueCount="286">
  <si>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</si>
  <si>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</si>
  <si>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</si>
  <si>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</si>
  <si>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</si>
  <si>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</si>
  <si>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</si>
  <si>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</si>
  <si>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</si>
  <si>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</si>
  <si>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</si>
  <si>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</si>
  <si>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</si>
  <si>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</si>
  <si>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</si>
  <si>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</si>
  <si>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</si>
  <si>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</si>
  <si>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</si>
  <si>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</si>
  <si>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</si>
  <si>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</si>
  <si>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</si>
  <si>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</si>
  <si>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</si>
  <si>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</si>
  <si>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</si>
  <si>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</si>
  <si>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</si>
  <si>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</si>
  <si>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</si>
  <si>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</si>
  <si>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</si>
  <si>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</si>
  <si>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</si>
  <si>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</si>
  <si>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</si>
  <si>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</si>
  <si>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</si>
  <si>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</si>
  <si>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</si>
  <si>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</si>
  <si>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</si>
  <si>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ELP_45</t>
  </si>
  <si>
    <t>UMÍSTĚNÍ ELEKTRONICKÝCH INFO. PANELŮ SPOL. DPMB, a.s.  - BRNO - ŠTEFANIKOVA ČTVRŤ - k.ú. ČERNÁ POLE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</si>
  <si>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</si>
  <si>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</si>
  <si>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</si>
  <si>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</si>
  <si>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</si>
  <si>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</si>
  <si>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</si>
  <si>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</si>
  <si>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</si>
  <si>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</si>
  <si>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</si>
  <si>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2</t>
  </si>
  <si>
    <t>Základy a zvláštní zakládání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</si>
  <si>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</si>
  <si>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</si>
  <si>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</si>
  <si>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</si>
  <si>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</si>
  <si>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</si>
  <si>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</si>
  <si>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</si>
  <si>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</si>
  <si>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</si>
  <si>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</si>
  <si>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</si>
  <si>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767</t>
  </si>
  <si>
    <t>Konstrukce zámečnické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</si>
  <si>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</si>
  <si>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</si>
  <si>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</si>
  <si>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</si>
  <si>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</si>
  <si>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</si>
  <si>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M52</t>
  </si>
  <si>
    <t>Montáž zař.pro obsluhu dopravy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</si>
  <si>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</si>
  <si>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</si>
  <si>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</si>
  <si>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</si>
  <si>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</si>
  <si>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</si>
  <si>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</si>
  <si>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</si>
  <si>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</si>
  <si>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</si>
  <si>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</si>
  <si>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</si>
  <si>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</si>
  <si>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</si>
  <si>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</si>
  <si>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</si>
  <si>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</si>
  <si>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</si>
  <si>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</si>
  <si>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</si>
  <si>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</si>
  <si>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</si>
  <si>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</si>
  <si>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</si>
  <si>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</si>
  <si>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</si>
  <si>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</si>
  <si>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</si>
  <si>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</si>
  <si>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</si>
  <si>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</si>
  <si>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</si>
  <si>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</si>
  <si>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</si>
  <si>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</si>
  <si>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</si>
  <si>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</si>
  <si>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</si>
  <si>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</si>
  <si>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</si>
  <si>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</si>
  <si>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</si>
  <si>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</si>
  <si>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</si>
  <si>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</si>
  <si>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</si>
  <si>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</si>
  <si>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</si>
  <si>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</si>
  <si>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</si>
  <si>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</si>
  <si>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</si>
  <si>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</si>
  <si>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</si>
  <si>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</si>
  <si>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</si>
  <si>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</si>
  <si>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</si>
  <si>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</si>
  <si>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</si>
  <si>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</si>
  <si>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</si>
  <si>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</si>
  <si>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</si>
  <si>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</si>
  <si>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</si>
  <si>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</si>
  <si>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</si>
  <si>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</si>
  <si>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</si>
  <si>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</si>
  <si>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</si>
  <si>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</si>
  <si>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</si>
  <si>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</si>
  <si>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</si>
  <si>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275321321R00</t>
  </si>
  <si>
    <t>Beton základových patek železový třídy C 20/25</t>
  </si>
  <si>
    <t>m3</t>
  </si>
  <si>
    <t>801-1</t>
  </si>
  <si>
    <t>RTS 19/ II</t>
  </si>
  <si>
    <t>bez dodávky a uložení výztuže</t>
  </si>
  <si>
    <t>SPI</t>
  </si>
  <si>
    <t xml:space="preserve">D-06 : </t>
  </si>
  <si>
    <t>0,75*0,75*0,8</t>
  </si>
  <si>
    <t>275351215R00</t>
  </si>
  <si>
    <t>Bednění stěn základových patek zřízení</t>
  </si>
  <si>
    <t>m2</t>
  </si>
  <si>
    <t>bednění svislé nebo šikmé (odkloněné), půdorysně přímé nebo zalomené, stěn základových patek ve volných nebo zapažených jámách, rýhách, šachtách, včetně případných vzpěr,</t>
  </si>
  <si>
    <t>4*0,75*0,8</t>
  </si>
  <si>
    <t>275351216R00</t>
  </si>
  <si>
    <t>Bednění stěn základových patek odstranění</t>
  </si>
  <si>
    <t>Včetně očištění, vytřídění a uložení bednícího materiálu.</t>
  </si>
  <si>
    <t>275353122R00</t>
  </si>
  <si>
    <t>Bednění kotevních otvorů a prostupů v základových patkách o průřezu přes 0,02 do 0,05 m2, hloubky přes 0,5 do 1,00 m</t>
  </si>
  <si>
    <t>kus</t>
  </si>
  <si>
    <t>801-5</t>
  </si>
  <si>
    <t>včetně polohového zajištění a odbednění, popřípadě ztraceného bednění z pletiva a podobně.</t>
  </si>
  <si>
    <t>1</t>
  </si>
  <si>
    <t>275361821R00</t>
  </si>
  <si>
    <t>Výztuž základových patek z betonářské oceli 10 505(R)</t>
  </si>
  <si>
    <t>t</t>
  </si>
  <si>
    <t>včetně distančních prvků</t>
  </si>
  <si>
    <t>0,75*0,75*0,8*80/1000</t>
  </si>
  <si>
    <t>596841111RV2</t>
  </si>
  <si>
    <t>Kladení dlažby z betonových nebo kameninových dlaždic včetně dodávky dlaždic_x000D_
 betonových vymývaných, rozměru 40/40 mm, tloušťky 45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</si>
  <si>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</si>
  <si>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</si>
  <si>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0,4*0,4</t>
  </si>
  <si>
    <t>278311069R00</t>
  </si>
  <si>
    <t>Zálivka kotevních otvorů C 30/37 XF1 do 0,02 m3</t>
  </si>
  <si>
    <t>0,02</t>
  </si>
  <si>
    <t>941955001R00</t>
  </si>
  <si>
    <t>Lešení lehké pracovní pomocné pomocné, o výšce lešeňové podlahy do 1,2 m</t>
  </si>
  <si>
    <t>800-3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</si>
  <si>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</si>
  <si>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</si>
  <si>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</si>
  <si>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</si>
  <si>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</si>
  <si>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</si>
  <si>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</si>
  <si>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96-03a.102</t>
  </si>
  <si>
    <t>DMT stávajícího sloupu odvoz a likvidace vč. základové patky a jejího zásypu</t>
  </si>
  <si>
    <t xml:space="preserve">ks    </t>
  </si>
  <si>
    <t>998152121R00</t>
  </si>
  <si>
    <t>Přesun hmot pro oplocení a objekty zvláštní,monol. vodorovně do 50 m výšky do 3 m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</si>
  <si>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</si>
  <si>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</si>
  <si>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</si>
  <si>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</si>
  <si>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</si>
  <si>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2,3,5,6,7,8,9, : </t>
  </si>
  <si>
    <t>Součet: : 1,37295</t>
  </si>
  <si>
    <t>00001</t>
  </si>
  <si>
    <t>úprava stávajícího rozvaděče RP</t>
  </si>
  <si>
    <t>hod.</t>
  </si>
  <si>
    <t>POL1_1</t>
  </si>
  <si>
    <t>210100001</t>
  </si>
  <si>
    <t>ukončení vodičů včetně zapojení do 2,5mm2</t>
  </si>
  <si>
    <t>ks</t>
  </si>
  <si>
    <t>210120001</t>
  </si>
  <si>
    <t>pojistka E27 do 25 A</t>
  </si>
  <si>
    <t>210120401</t>
  </si>
  <si>
    <t>jistič bez krytu</t>
  </si>
  <si>
    <t>210204201</t>
  </si>
  <si>
    <t>elektrovýzbroj stožáru pro 1 okruh</t>
  </si>
  <si>
    <t>210220022</t>
  </si>
  <si>
    <t>uzemnění v zemi FeZn R=10mm</t>
  </si>
  <si>
    <t>m</t>
  </si>
  <si>
    <t>210220301</t>
  </si>
  <si>
    <t>svorky hromosvodové do 2 šroubů</t>
  </si>
  <si>
    <t>210220361</t>
  </si>
  <si>
    <t>tyčový zemnič vč.zaražení do země a připojení do 2m</t>
  </si>
  <si>
    <t>210810005</t>
  </si>
  <si>
    <t>CYKY-CYKYm 3Cx1.5 mm2 750V (VU)</t>
  </si>
  <si>
    <t>214280501</t>
  </si>
  <si>
    <t>nátěr zemnících svorek asfaltovou hmotou</t>
  </si>
  <si>
    <t>767_01_d-05</t>
  </si>
  <si>
    <t>D + M drobných OK kcí vč. předepsaných povrchových úprav</t>
  </si>
  <si>
    <t>kg</t>
  </si>
  <si>
    <t xml:space="preserve">sloup ELP : </t>
  </si>
  <si>
    <t>82,69*1,08*1,1</t>
  </si>
  <si>
    <t>998767201R00</t>
  </si>
  <si>
    <t>Přesun hmot pro kovové stavební doplňk. konstrukce v objektech výšky do 6 m</t>
  </si>
  <si>
    <t>800-767</t>
  </si>
  <si>
    <t>50 m vodorovně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</si>
  <si>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</si>
  <si>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</si>
  <si>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</si>
  <si>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</si>
  <si>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</si>
  <si>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</si>
  <si>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projektová dokumentace skutečného provedení</t>
  </si>
  <si>
    <t>R-položka</t>
  </si>
  <si>
    <t>POL12_0</t>
  </si>
  <si>
    <t>00002</t>
  </si>
  <si>
    <t>geodetické zaměření kabelového vedení (l=23m)</t>
  </si>
  <si>
    <t>objem</t>
  </si>
  <si>
    <t>OPN</t>
  </si>
  <si>
    <t>POL13_0</t>
  </si>
  <si>
    <t>00007</t>
  </si>
  <si>
    <t>zemní tyč ZT 2,0m</t>
  </si>
  <si>
    <t>CYKY-J 3x1.5mm2</t>
  </si>
  <si>
    <t>Specifikace</t>
  </si>
  <si>
    <t>POL3_0</t>
  </si>
  <si>
    <t>asfaltová hmota</t>
  </si>
  <si>
    <t>00003</t>
  </si>
  <si>
    <t>jistič In=1/6A/B</t>
  </si>
  <si>
    <t>00004</t>
  </si>
  <si>
    <t>pojistková patrona E27/4A</t>
  </si>
  <si>
    <t>00005</t>
  </si>
  <si>
    <t>elektrovýzbroj stožáru pro 1 okruh, TN-S, třída ochrany II, IP55</t>
  </si>
  <si>
    <t>00006</t>
  </si>
  <si>
    <t>FeZn R=10mm</t>
  </si>
  <si>
    <t>00008</t>
  </si>
  <si>
    <t>svorka k zemnící tyči</t>
  </si>
  <si>
    <t>00009</t>
  </si>
  <si>
    <t>svorka SU univerzální</t>
  </si>
  <si>
    <t>00010</t>
  </si>
  <si>
    <t>svorka SP připojovací</t>
  </si>
  <si>
    <t>320410002</t>
  </si>
  <si>
    <t>celková prohlídka el. zařízení a vyhotovení revizní zprávy do objemu 250.000,-Kč montážních prací</t>
  </si>
  <si>
    <t>M52_01_ELP3</t>
  </si>
  <si>
    <t>D + M Elektronického informačního panelu</t>
  </si>
  <si>
    <t xml:space="preserve">D-04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</si>
</sst>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SUMIF(F52:F65,A16,I52:I65)+SUMIF(F52:F65,"PSU",I52:I65)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SUMIF(F52:F65,A17,I52:I65)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SUMIF(F52:F65,A18,I52:I65)</f>
        <v>0</v>
      </c>
      <c r="J18" s="85"/>
    </row>
    <row r="19" spans="1:10" ht="23.25" customHeight="1" x14ac:dyDescent="0.2">
      <c r="A19" s="194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SUMIF(F52:F65,A19,I52:I65)</f>
        <v>0</v>
      </c>
      <c r="J19" s="85"/>
    </row>
    <row r="20" spans="1:10" ht="23.25" customHeight="1" x14ac:dyDescent="0.2">
      <c r="A20" s="194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SUMIF(F52:F65,A20,I52:I65)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Pol'!AE156</f>
        <v>0</v>
      </c>
      <c r="G39" s="148">
        <f>'00 00 Naklady'!AF26+'01 01 Pol'!AF156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Pol'!AE156</f>
        <v>0</v>
      </c>
      <c r="G43" s="154">
        <f>'01 01 Pol'!AF156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Pol'!AE156</f>
        <v>0</v>
      </c>
      <c r="G44" s="149">
        <f>'01 01 Pol'!AF156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IF(I66=0,"",I52/I66*100)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IF(I66=0,"",I53/I66*100)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Pol'!G62</f>
        <v>0</v>
      </c>
      <c r="J54" s="188" t="str">
        <f>IF(I66=0,"",I54/I66*100)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Pol'!G67</f>
        <v>0</v>
      </c>
      <c r="J55" s="188" t="str">
        <f>IF(I66=0,"",I55/I66*100)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Pol'!G72</f>
        <v>0</v>
      </c>
      <c r="J56" s="188" t="str">
        <f>IF(I66=0,"",I56/I66*100)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Pol'!G76</f>
        <v>0</v>
      </c>
      <c r="J57" s="188" t="str">
        <f>IF(I66=0,"",I57/I66*100)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'01 01 Pol'!G84</f>
        <v>0</v>
      </c>
      <c r="J58" s="188" t="str">
        <f>IF(I66=0,"",I58/I66*100)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'01 01 Pol'!G87</f>
        <v>0</v>
      </c>
      <c r="J59" s="188" t="str">
        <f>IF(I66=0,"",I59/I66*100)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25</v>
      </c>
      <c r="G60" s="191"/>
      <c r="H60" s="191"/>
      <c r="I60" s="191">
        <f>'01 01 Pol'!G106</f>
        <v>0</v>
      </c>
      <c r="J60" s="188" t="str">
        <f>IF(I66=0,"",I60/I66*100)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26</v>
      </c>
      <c r="G61" s="191"/>
      <c r="H61" s="191"/>
      <c r="I61" s="191">
        <f>'01 01 Pol'!G115</f>
        <v>0</v>
      </c>
      <c r="J61" s="188" t="str">
        <f>IF(I66=0,"",I61/I66*100)</f>
        <v/>
      </c>
    </row>
    <row r="62" spans="1:10" ht="36.75" customHeight="1" x14ac:dyDescent="0.2">
      <c r="A62" s="177"/>
      <c r="B62" s="182" t="s">
        <v>74</v>
      </c>
      <c r="C62" s="183" t="s">
        <v>75</v>
      </c>
      <c r="D62" s="184"/>
      <c r="E62" s="184"/>
      <c r="F62" s="190" t="s">
        <v>26</v>
      </c>
      <c r="G62" s="191"/>
      <c r="H62" s="191"/>
      <c r="I62" s="191">
        <f>'01 01 Pol'!G126</f>
        <v>0</v>
      </c>
      <c r="J62" s="188" t="str">
        <f>IF(I66=0,"",I62/I66*100)</f>
        <v/>
      </c>
    </row>
    <row r="63" spans="1:10" ht="36.75" customHeight="1" x14ac:dyDescent="0.2">
      <c r="A63" s="177"/>
      <c r="B63" s="182" t="s">
        <v>76</v>
      </c>
      <c r="C63" s="183" t="s">
        <v>77</v>
      </c>
      <c r="D63" s="184"/>
      <c r="E63" s="184"/>
      <c r="F63" s="190" t="s">
        <v>26</v>
      </c>
      <c r="G63" s="191"/>
      <c r="H63" s="191"/>
      <c r="I63" s="191">
        <f>'01 01 Pol'!G147</f>
        <v>0</v>
      </c>
      <c r="J63" s="188" t="str">
        <f>IF(I66=0,"",I63/I66*100)</f>
        <v/>
      </c>
    </row>
    <row r="64" spans="1:10" ht="36.75" customHeight="1" x14ac:dyDescent="0.2">
      <c r="A64" s="177"/>
      <c r="B64" s="182" t="s">
        <v>78</v>
      </c>
      <c r="C64" s="183" t="s">
        <v>79</v>
      </c>
      <c r="D64" s="184"/>
      <c r="E64" s="184"/>
      <c r="F64" s="190" t="s">
        <v>26</v>
      </c>
      <c r="G64" s="191"/>
      <c r="H64" s="191"/>
      <c r="I64" s="191">
        <f>'01 01 Pol'!G150</f>
        <v>0</v>
      </c>
      <c r="J64" s="188" t="str">
        <f>IF(I66=0,"",I64/I66*100)</f>
        <v/>
      </c>
    </row>
    <row r="65" spans="1:10" ht="36.75" customHeight="1" x14ac:dyDescent="0.2">
      <c r="A65" s="177"/>
      <c r="B65" s="182" t="s">
        <v>80</v>
      </c>
      <c r="C65" s="183" t="s">
        <v>28</v>
      </c>
      <c r="D65" s="184"/>
      <c r="E65" s="184"/>
      <c r="F65" s="190" t="s">
        <v>80</v>
      </c>
      <c r="G65" s="191"/>
      <c r="H65" s="191"/>
      <c r="I65" s="191">
        <f>'00 00 Naklady'!G8</f>
        <v>0</v>
      </c>
      <c r="J65" s="188" t="str">
        <f>IF(I66=0,"",I65/I66*100)</f>
        <v/>
      </c>
    </row>
    <row r="66" spans="1:10" ht="25.5" customHeight="1" x14ac:dyDescent="0.2">
      <c r="A66" s="178"/>
      <c r="B66" s="185" t="s">
        <v>1</v>
      </c>
      <c r="C66" s="186"/>
      <c r="D66" s="187"/>
      <c r="E66" s="187"/>
      <c r="F66" s="192"/>
      <c r="G66" s="193"/>
      <c r="H66" s="193"/>
      <c r="I66" s="193">
        <f>SUM(I52:I65)</f>
        <v>0</v>
      </c>
      <c r="J66" s="189">
        <f>SUM(J52:J65)</f>
        <v>0</v>
      </c>
    </row>
    <row r="67" spans="1:10" x14ac:dyDescent="0.2">
      <c r="F67" s="133"/>
      <c r="G67" s="133"/>
      <c r="H67" s="133"/>
      <c r="I67" s="133"/>
      <c r="J67" s="134"/>
    </row>
    <row r="68" spans="1:10" x14ac:dyDescent="0.2">
      <c r="F68" s="133"/>
      <c r="G68" s="133"/>
      <c r="H68" s="133"/>
      <c r="I68" s="133"/>
      <c r="J68" s="134"/>
    </row>
    <row r="69" spans="1:10" x14ac:dyDescent="0.2">
      <c r="F69" s="133"/>
      <c r="G69" s="133"/>
      <c r="H69" s="133"/>
      <c r="I69" s="133"/>
      <c r="J69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82</v>
      </c>
      <c r="B1" s="195"/>
      <c r="C1" s="195"/>
      <c r="D1" s="195"/>
      <c r="E1" s="195"/>
      <c r="F1" s="195"/>
      <c r="G1" s="195"/>
      <c r="AG1" t="s">
        <v>83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84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85</v>
      </c>
      <c r="AG3" t="s">
        <v>86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87</v>
      </c>
    </row>
    <row r="5" spans="1:60" x14ac:dyDescent="0.2">
      <c r="D5" s="10"/>
    </row>
    <row r="6" spans="1:60" ht="38.25" x14ac:dyDescent="0.2">
      <c r="A6" s="206" t="s">
        <v>88</v>
      </c>
      <c r="B6" s="208" t="s">
        <v>89</v>
      </c>
      <c r="C6" s="208" t="s">
        <v>90</v>
      </c>
      <c r="D6" s="207" t="s">
        <v>91</v>
      </c>
      <c r="E6" s="206" t="s">
        <v>92</v>
      </c>
      <c r="F6" s="205" t="s">
        <v>93</v>
      </c>
      <c r="G6" s="206" t="s">
        <v>29</v>
      </c>
      <c r="H6" s="209" t="s">
        <v>30</v>
      </c>
      <c r="I6" s="209" t="s">
        <v>94</v>
      </c>
      <c r="J6" s="209" t="s">
        <v>31</v>
      </c>
      <c r="K6" s="209" t="s">
        <v>95</v>
      </c>
      <c r="L6" s="209" t="s">
        <v>96</v>
      </c>
      <c r="M6" s="209" t="s">
        <v>97</v>
      </c>
      <c r="N6" s="209" t="s">
        <v>98</v>
      </c>
      <c r="O6" s="209" t="s">
        <v>99</v>
      </c>
      <c r="P6" s="209" t="s">
        <v>100</v>
      </c>
      <c r="Q6" s="209" t="s">
        <v>101</v>
      </c>
      <c r="R6" s="209" t="s">
        <v>102</v>
      </c>
      <c r="S6" s="209" t="s">
        <v>103</v>
      </c>
      <c r="T6" s="209" t="s">
        <v>104</v>
      </c>
      <c r="U6" s="209" t="s">
        <v>105</v>
      </c>
      <c r="V6" s="209" t="s">
        <v>106</v>
      </c>
      <c r="W6" s="209" t="s">
        <v>107</v>
      </c>
      <c r="X6" s="209" t="s">
        <v>108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109</v>
      </c>
      <c r="B8" s="224" t="s">
        <v>80</v>
      </c>
      <c r="C8" s="242" t="s">
        <v>28</v>
      </c>
      <c r="D8" s="225"/>
      <c r="E8" s="226"/>
      <c r="F8" s="227"/>
      <c r="G8" s="227">
        <f>SUMIF(AG9:AG24,"&lt;&gt;NOR",G9:G24)</f>
        <v>0</v>
      </c>
      <c r="H8" s="227"/>
      <c r="I8" s="227">
        <f>SUM(I9:I24)</f>
        <v>0</v>
      </c>
      <c r="J8" s="227"/>
      <c r="K8" s="227">
        <f>SUM(K9:K24)</f>
        <v>0</v>
      </c>
      <c r="L8" s="227"/>
      <c r="M8" s="227">
        <f>SUM(M9:M24)</f>
        <v>0</v>
      </c>
      <c r="N8" s="227"/>
      <c r="O8" s="227">
        <f>SUM(O9:O24)</f>
        <v>0</v>
      </c>
      <c r="P8" s="227"/>
      <c r="Q8" s="227">
        <f>SUM(Q9:Q24)</f>
        <v>0</v>
      </c>
      <c r="R8" s="227"/>
      <c r="S8" s="227"/>
      <c r="T8" s="228"/>
      <c r="U8" s="222"/>
      <c r="V8" s="222">
        <f>SUM(V9:V24)</f>
        <v>0</v>
      </c>
      <c r="W8" s="222"/>
      <c r="X8" s="222"/>
      <c r="AG8" t="s">
        <v>110</v>
      </c>
    </row>
    <row r="9" spans="1:60" outlineLevel="1" x14ac:dyDescent="0.2">
      <c r="A9" s="229">
        <v>1</v>
      </c>
      <c r="B9" s="230" t="s">
        <v>111</v>
      </c>
      <c r="C9" s="243" t="s">
        <v>112</v>
      </c>
      <c r="D9" s="231" t="s">
        <v>113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114</v>
      </c>
      <c r="T9" s="235" t="s">
        <v>115</v>
      </c>
      <c r="U9" s="220">
        <v>0</v>
      </c>
      <c r="V9" s="220">
        <f>ROUND(E9*U9,2)</f>
        <v>0</v>
      </c>
      <c r="W9" s="220"/>
      <c r="X9" s="220" t="s">
        <v>116</v>
      </c>
      <c r="Y9" s="210"/>
      <c r="Z9" s="210"/>
      <c r="AA9" s="210"/>
      <c r="AB9" s="210"/>
      <c r="AC9" s="210"/>
      <c r="AD9" s="210"/>
      <c r="AE9" s="210"/>
      <c r="AF9" s="210"/>
      <c r="AG9" s="210" t="s">
        <v>117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4" t="s">
        <v>118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5"/>
      <c r="D11" s="238"/>
      <c r="E11" s="238"/>
      <c r="F11" s="238"/>
      <c r="G11" s="238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120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121</v>
      </c>
      <c r="C12" s="243" t="s">
        <v>122</v>
      </c>
      <c r="D12" s="231" t="s">
        <v>113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114</v>
      </c>
      <c r="T12" s="235" t="s">
        <v>115</v>
      </c>
      <c r="U12" s="220">
        <v>0</v>
      </c>
      <c r="V12" s="220">
        <f>ROUND(E12*U12,2)</f>
        <v>0</v>
      </c>
      <c r="W12" s="220"/>
      <c r="X12" s="220" t="s">
        <v>116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117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4" t="s">
        <v>123</v>
      </c>
      <c r="D13" s="236"/>
      <c r="E13" s="236"/>
      <c r="F13" s="236"/>
      <c r="G13" s="236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5"/>
      <c r="D14" s="238"/>
      <c r="E14" s="238"/>
      <c r="F14" s="238"/>
      <c r="G14" s="238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0"/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3</v>
      </c>
      <c r="B15" s="230" t="s">
        <v>124</v>
      </c>
      <c r="C15" s="243" t="s">
        <v>125</v>
      </c>
      <c r="D15" s="231" t="s">
        <v>113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114</v>
      </c>
      <c r="T15" s="235" t="s">
        <v>115</v>
      </c>
      <c r="U15" s="220">
        <v>0</v>
      </c>
      <c r="V15" s="220">
        <f>ROUND(E15*U15,2)</f>
        <v>0</v>
      </c>
      <c r="W15" s="220"/>
      <c r="X15" s="220" t="s">
        <v>116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117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4" t="s">
        <v>126</v>
      </c>
      <c r="D16" s="236"/>
      <c r="E16" s="236"/>
      <c r="F16" s="236"/>
      <c r="G16" s="236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119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9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5"/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0"/>
      <c r="Z17" s="210"/>
      <c r="AA17" s="210"/>
      <c r="AB17" s="210"/>
      <c r="AC17" s="210"/>
      <c r="AD17" s="210"/>
      <c r="AE17" s="210"/>
      <c r="AF17" s="210"/>
      <c r="AG17" s="210" t="s">
        <v>120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9">
        <v>4</v>
      </c>
      <c r="B18" s="230" t="s">
        <v>127</v>
      </c>
      <c r="C18" s="243" t="s">
        <v>128</v>
      </c>
      <c r="D18" s="231" t="s">
        <v>113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/>
      <c r="S18" s="234" t="s">
        <v>114</v>
      </c>
      <c r="T18" s="235" t="s">
        <v>115</v>
      </c>
      <c r="U18" s="220">
        <v>0</v>
      </c>
      <c r="V18" s="220">
        <f>ROUND(E18*U18,2)</f>
        <v>0</v>
      </c>
      <c r="W18" s="220"/>
      <c r="X18" s="220" t="s">
        <v>116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117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4" t="s">
        <v>129</v>
      </c>
      <c r="D19" s="236"/>
      <c r="E19" s="236"/>
      <c r="F19" s="236"/>
      <c r="G19" s="236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5"/>
      <c r="D20" s="238"/>
      <c r="E20" s="238"/>
      <c r="F20" s="238"/>
      <c r="G20" s="238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9">
        <v>5</v>
      </c>
      <c r="B21" s="230" t="s">
        <v>130</v>
      </c>
      <c r="C21" s="243" t="s">
        <v>131</v>
      </c>
      <c r="D21" s="231" t="s">
        <v>113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132</v>
      </c>
      <c r="T21" s="235" t="s">
        <v>115</v>
      </c>
      <c r="U21" s="220">
        <v>0</v>
      </c>
      <c r="V21" s="220">
        <f>ROUND(E21*U21,2)</f>
        <v>0</v>
      </c>
      <c r="W21" s="220"/>
      <c r="X21" s="220" t="s">
        <v>116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6"/>
      <c r="D22" s="240"/>
      <c r="E22" s="240"/>
      <c r="F22" s="240"/>
      <c r="G22" s="24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0"/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6</v>
      </c>
      <c r="B23" s="230" t="s">
        <v>133</v>
      </c>
      <c r="C23" s="243" t="s">
        <v>134</v>
      </c>
      <c r="D23" s="231" t="s">
        <v>113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132</v>
      </c>
      <c r="T23" s="235" t="s">
        <v>115</v>
      </c>
      <c r="U23" s="220">
        <v>0</v>
      </c>
      <c r="V23" s="220">
        <f>ROUND(E23*U23,2)</f>
        <v>0</v>
      </c>
      <c r="W23" s="220"/>
      <c r="X23" s="220" t="s">
        <v>116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117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6"/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0"/>
      <c r="Z24" s="210"/>
      <c r="AA24" s="210"/>
      <c r="AB24" s="210"/>
      <c r="AC24" s="210"/>
      <c r="AD24" s="210"/>
      <c r="AE24" s="210"/>
      <c r="AF24" s="210"/>
      <c r="AG24" s="210" t="s">
        <v>120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7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96</v>
      </c>
    </row>
    <row r="26" spans="1:60" x14ac:dyDescent="0.2">
      <c r="A26" s="213"/>
      <c r="B26" s="214" t="s">
        <v>29</v>
      </c>
      <c r="C26" s="248"/>
      <c r="D26" s="215"/>
      <c r="E26" s="216"/>
      <c r="F26" s="216"/>
      <c r="G26" s="241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135</v>
      </c>
    </row>
    <row r="27" spans="1:60" x14ac:dyDescent="0.2">
      <c r="C27" s="249"/>
      <c r="D27" s="10"/>
      <c r="AG27" t="s">
        <v>136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137</v>
      </c>
      <c r="B1" s="195"/>
      <c r="C1" s="195"/>
      <c r="D1" s="195"/>
      <c r="E1" s="195"/>
      <c r="F1" s="195"/>
      <c r="G1" s="195"/>
      <c r="AG1" t="s">
        <v>83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84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84</v>
      </c>
      <c r="AG3" t="s">
        <v>86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87</v>
      </c>
    </row>
    <row r="5" spans="1:60" x14ac:dyDescent="0.2">
      <c r="D5" s="10"/>
    </row>
    <row r="6" spans="1:60" ht="38.25" x14ac:dyDescent="0.2">
      <c r="A6" s="206" t="s">
        <v>88</v>
      </c>
      <c r="B6" s="208" t="s">
        <v>89</v>
      </c>
      <c r="C6" s="208" t="s">
        <v>90</v>
      </c>
      <c r="D6" s="207" t="s">
        <v>91</v>
      </c>
      <c r="E6" s="206" t="s">
        <v>92</v>
      </c>
      <c r="F6" s="205" t="s">
        <v>93</v>
      </c>
      <c r="G6" s="206" t="s">
        <v>29</v>
      </c>
      <c r="H6" s="209" t="s">
        <v>30</v>
      </c>
      <c r="I6" s="209" t="s">
        <v>94</v>
      </c>
      <c r="J6" s="209" t="s">
        <v>31</v>
      </c>
      <c r="K6" s="209" t="s">
        <v>95</v>
      </c>
      <c r="L6" s="209" t="s">
        <v>96</v>
      </c>
      <c r="M6" s="209" t="s">
        <v>97</v>
      </c>
      <c r="N6" s="209" t="s">
        <v>98</v>
      </c>
      <c r="O6" s="209" t="s">
        <v>99</v>
      </c>
      <c r="P6" s="209" t="s">
        <v>100</v>
      </c>
      <c r="Q6" s="209" t="s">
        <v>101</v>
      </c>
      <c r="R6" s="209" t="s">
        <v>102</v>
      </c>
      <c r="S6" s="209" t="s">
        <v>103</v>
      </c>
      <c r="T6" s="209" t="s">
        <v>104</v>
      </c>
      <c r="U6" s="209" t="s">
        <v>105</v>
      </c>
      <c r="V6" s="209" t="s">
        <v>106</v>
      </c>
      <c r="W6" s="209" t="s">
        <v>107</v>
      </c>
      <c r="X6" s="209" t="s">
        <v>108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109</v>
      </c>
      <c r="B8" s="224" t="s">
        <v>47</v>
      </c>
      <c r="C8" s="242" t="s">
        <v>55</v>
      </c>
      <c r="D8" s="225"/>
      <c r="E8" s="226"/>
      <c r="F8" s="227"/>
      <c r="G8" s="227">
        <f>SUMIF(AG9:AG25,"&lt;&gt;NOR",G9:G25)</f>
        <v>0</v>
      </c>
      <c r="H8" s="227"/>
      <c r="I8" s="227">
        <f>SUM(I9:I25)</f>
        <v>0</v>
      </c>
      <c r="J8" s="227"/>
      <c r="K8" s="227">
        <f>SUM(K9:K25)</f>
        <v>0</v>
      </c>
      <c r="L8" s="227"/>
      <c r="M8" s="227">
        <f>SUM(M9:M25)</f>
        <v>0</v>
      </c>
      <c r="N8" s="227"/>
      <c r="O8" s="227">
        <f>SUM(O9:O25)</f>
        <v>0</v>
      </c>
      <c r="P8" s="227"/>
      <c r="Q8" s="227">
        <f>SUM(Q9:Q25)</f>
        <v>0</v>
      </c>
      <c r="R8" s="227"/>
      <c r="S8" s="227"/>
      <c r="T8" s="228"/>
      <c r="U8" s="222"/>
      <c r="V8" s="222">
        <f>SUM(V9:V25)</f>
        <v>0</v>
      </c>
      <c r="W8" s="222"/>
      <c r="X8" s="222"/>
      <c r="AG8" t="s">
        <v>110</v>
      </c>
    </row>
    <row r="9" spans="1:60" outlineLevel="1" x14ac:dyDescent="0.2">
      <c r="A9" s="229">
        <v>1</v>
      </c>
      <c r="B9" s="230" t="s">
        <v>47</v>
      </c>
      <c r="C9" s="243" t="s">
        <v>55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132</v>
      </c>
      <c r="T9" s="235" t="s">
        <v>115</v>
      </c>
      <c r="U9" s="220">
        <v>0</v>
      </c>
      <c r="V9" s="220">
        <f>ROUND(E9*U9,2)</f>
        <v>0</v>
      </c>
      <c r="W9" s="220"/>
      <c r="X9" s="220" t="s">
        <v>138</v>
      </c>
      <c r="Y9" s="210"/>
      <c r="Z9" s="210"/>
      <c r="AA9" s="210"/>
      <c r="AB9" s="210"/>
      <c r="AC9" s="210"/>
      <c r="AD9" s="210"/>
      <c r="AE9" s="210"/>
      <c r="AF9" s="210"/>
      <c r="AG9" s="210" t="s">
        <v>139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5" t="s">
        <v>140</v>
      </c>
      <c r="D10" s="250"/>
      <c r="E10" s="251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141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5" t="s">
        <v>142</v>
      </c>
      <c r="D11" s="250"/>
      <c r="E11" s="251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141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5" t="s">
        <v>143</v>
      </c>
      <c r="D12" s="250"/>
      <c r="E12" s="251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0"/>
      <c r="Z12" s="210"/>
      <c r="AA12" s="210"/>
      <c r="AB12" s="210"/>
      <c r="AC12" s="210"/>
      <c r="AD12" s="210"/>
      <c r="AE12" s="210"/>
      <c r="AF12" s="210"/>
      <c r="AG12" s="210" t="s">
        <v>141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5" t="s">
        <v>144</v>
      </c>
      <c r="D13" s="250"/>
      <c r="E13" s="251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141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5" t="s">
        <v>145</v>
      </c>
      <c r="D14" s="250"/>
      <c r="E14" s="251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0"/>
      <c r="Z14" s="210"/>
      <c r="AA14" s="210"/>
      <c r="AB14" s="210"/>
      <c r="AC14" s="210"/>
      <c r="AD14" s="210"/>
      <c r="AE14" s="210"/>
      <c r="AF14" s="210"/>
      <c r="AG14" s="210" t="s">
        <v>141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5" t="s">
        <v>146</v>
      </c>
      <c r="D15" s="250"/>
      <c r="E15" s="251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0"/>
      <c r="Z15" s="210"/>
      <c r="AA15" s="210"/>
      <c r="AB15" s="210"/>
      <c r="AC15" s="210"/>
      <c r="AD15" s="210"/>
      <c r="AE15" s="210"/>
      <c r="AF15" s="210"/>
      <c r="AG15" s="210" t="s">
        <v>141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5" t="s">
        <v>147</v>
      </c>
      <c r="D16" s="250"/>
      <c r="E16" s="251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141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5" t="s">
        <v>148</v>
      </c>
      <c r="D17" s="250"/>
      <c r="E17" s="251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0"/>
      <c r="Z17" s="210"/>
      <c r="AA17" s="210"/>
      <c r="AB17" s="210"/>
      <c r="AC17" s="210"/>
      <c r="AD17" s="210"/>
      <c r="AE17" s="210"/>
      <c r="AF17" s="210"/>
      <c r="AG17" s="210" t="s">
        <v>141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5" t="s">
        <v>149</v>
      </c>
      <c r="D18" s="250"/>
      <c r="E18" s="251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0"/>
      <c r="Z18" s="210"/>
      <c r="AA18" s="210"/>
      <c r="AB18" s="210"/>
      <c r="AC18" s="210"/>
      <c r="AD18" s="210"/>
      <c r="AE18" s="210"/>
      <c r="AF18" s="210"/>
      <c r="AG18" s="210" t="s">
        <v>141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5" t="s">
        <v>150</v>
      </c>
      <c r="D19" s="250"/>
      <c r="E19" s="251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141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5" t="s">
        <v>151</v>
      </c>
      <c r="D20" s="250"/>
      <c r="E20" s="251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141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5" t="s">
        <v>152</v>
      </c>
      <c r="D21" s="250"/>
      <c r="E21" s="251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0"/>
      <c r="Z21" s="210"/>
      <c r="AA21" s="210"/>
      <c r="AB21" s="210"/>
      <c r="AC21" s="210"/>
      <c r="AD21" s="210"/>
      <c r="AE21" s="210"/>
      <c r="AF21" s="210"/>
      <c r="AG21" s="210" t="s">
        <v>141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5" t="s">
        <v>153</v>
      </c>
      <c r="D22" s="250"/>
      <c r="E22" s="251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0"/>
      <c r="Z22" s="210"/>
      <c r="AA22" s="210"/>
      <c r="AB22" s="210"/>
      <c r="AC22" s="210"/>
      <c r="AD22" s="210"/>
      <c r="AE22" s="210"/>
      <c r="AF22" s="210"/>
      <c r="AG22" s="210" t="s">
        <v>141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5" t="s">
        <v>154</v>
      </c>
      <c r="D23" s="250"/>
      <c r="E23" s="251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141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5" t="s">
        <v>155</v>
      </c>
      <c r="D24" s="250"/>
      <c r="E24" s="251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0"/>
      <c r="Z24" s="210"/>
      <c r="AA24" s="210"/>
      <c r="AB24" s="210"/>
      <c r="AC24" s="210"/>
      <c r="AD24" s="210"/>
      <c r="AE24" s="210"/>
      <c r="AF24" s="210"/>
      <c r="AG24" s="210" t="s">
        <v>141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5"/>
      <c r="D25" s="238"/>
      <c r="E25" s="238"/>
      <c r="F25" s="238"/>
      <c r="G25" s="238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0"/>
      <c r="Z25" s="210"/>
      <c r="AA25" s="210"/>
      <c r="AB25" s="210"/>
      <c r="AC25" s="210"/>
      <c r="AD25" s="210"/>
      <c r="AE25" s="210"/>
      <c r="AF25" s="210"/>
      <c r="AG25" s="210" t="s">
        <v>120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3" t="s">
        <v>109</v>
      </c>
      <c r="B26" s="224" t="s">
        <v>56</v>
      </c>
      <c r="C26" s="242" t="s">
        <v>57</v>
      </c>
      <c r="D26" s="225"/>
      <c r="E26" s="226"/>
      <c r="F26" s="227"/>
      <c r="G26" s="227">
        <f>SUMIF(AG27:AG61,"&lt;&gt;NOR",G27:G61)</f>
        <v>0</v>
      </c>
      <c r="H26" s="227"/>
      <c r="I26" s="227">
        <f>SUM(I27:I61)</f>
        <v>0</v>
      </c>
      <c r="J26" s="227"/>
      <c r="K26" s="227">
        <f>SUM(K27:K61)</f>
        <v>0</v>
      </c>
      <c r="L26" s="227"/>
      <c r="M26" s="227">
        <f>SUM(M27:M61)</f>
        <v>0</v>
      </c>
      <c r="N26" s="227"/>
      <c r="O26" s="227">
        <f>SUM(O27:O61)</f>
        <v>1.37</v>
      </c>
      <c r="P26" s="227"/>
      <c r="Q26" s="227">
        <f>SUM(Q27:Q61)</f>
        <v>0</v>
      </c>
      <c r="R26" s="227"/>
      <c r="S26" s="227"/>
      <c r="T26" s="228"/>
      <c r="U26" s="222"/>
      <c r="V26" s="222">
        <f>SUM(V27:V61)</f>
        <v>5.4599999999999991</v>
      </c>
      <c r="W26" s="222"/>
      <c r="X26" s="222"/>
      <c r="AG26" t="s">
        <v>110</v>
      </c>
    </row>
    <row r="27" spans="1:60" outlineLevel="1" x14ac:dyDescent="0.2">
      <c r="A27" s="229">
        <v>2</v>
      </c>
      <c r="B27" s="230" t="s">
        <v>156</v>
      </c>
      <c r="C27" s="243" t="s">
        <v>157</v>
      </c>
      <c r="D27" s="231" t="s">
        <v>158</v>
      </c>
      <c r="E27" s="232">
        <v>0.45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2.5249999999999999</v>
      </c>
      <c r="O27" s="234">
        <f>ROUND(E27*N27,2)</f>
        <v>1.1399999999999999</v>
      </c>
      <c r="P27" s="234">
        <v>0</v>
      </c>
      <c r="Q27" s="234">
        <f>ROUND(E27*P27,2)</f>
        <v>0</v>
      </c>
      <c r="R27" s="234" t="s">
        <v>159</v>
      </c>
      <c r="S27" s="234" t="s">
        <v>114</v>
      </c>
      <c r="T27" s="235" t="s">
        <v>160</v>
      </c>
      <c r="U27" s="220">
        <v>0.48</v>
      </c>
      <c r="V27" s="220">
        <f>ROUND(E27*U27,2)</f>
        <v>0.22</v>
      </c>
      <c r="W27" s="220"/>
      <c r="X27" s="220" t="s">
        <v>138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139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6" t="s">
        <v>161</v>
      </c>
      <c r="D28" s="252"/>
      <c r="E28" s="252"/>
      <c r="F28" s="252"/>
      <c r="G28" s="252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0"/>
      <c r="Z28" s="210"/>
      <c r="AA28" s="210"/>
      <c r="AB28" s="210"/>
      <c r="AC28" s="210"/>
      <c r="AD28" s="210"/>
      <c r="AE28" s="210"/>
      <c r="AF28" s="210"/>
      <c r="AG28" s="210" t="s">
        <v>162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5" t="s">
        <v>163</v>
      </c>
      <c r="D29" s="250"/>
      <c r="E29" s="251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141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5" t="s">
        <v>164</v>
      </c>
      <c r="D30" s="250"/>
      <c r="E30" s="251">
        <v>0.45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0"/>
      <c r="Z30" s="210"/>
      <c r="AA30" s="210"/>
      <c r="AB30" s="210"/>
      <c r="AC30" s="210"/>
      <c r="AD30" s="210"/>
      <c r="AE30" s="210"/>
      <c r="AF30" s="210"/>
      <c r="AG30" s="210" t="s">
        <v>141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5"/>
      <c r="D31" s="238"/>
      <c r="E31" s="238"/>
      <c r="F31" s="238"/>
      <c r="G31" s="238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0"/>
      <c r="Z31" s="210"/>
      <c r="AA31" s="210"/>
      <c r="AB31" s="210"/>
      <c r="AC31" s="210"/>
      <c r="AD31" s="210"/>
      <c r="AE31" s="210"/>
      <c r="AF31" s="210"/>
      <c r="AG31" s="210" t="s">
        <v>120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9">
        <v>3</v>
      </c>
      <c r="B32" s="230" t="s">
        <v>165</v>
      </c>
      <c r="C32" s="243" t="s">
        <v>166</v>
      </c>
      <c r="D32" s="231" t="s">
        <v>167</v>
      </c>
      <c r="E32" s="232">
        <v>2.4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3.9199999999999999E-2</v>
      </c>
      <c r="O32" s="234">
        <f>ROUND(E32*N32,2)</f>
        <v>0.09</v>
      </c>
      <c r="P32" s="234">
        <v>0</v>
      </c>
      <c r="Q32" s="234">
        <f>ROUND(E32*P32,2)</f>
        <v>0</v>
      </c>
      <c r="R32" s="234" t="s">
        <v>159</v>
      </c>
      <c r="S32" s="234" t="s">
        <v>114</v>
      </c>
      <c r="T32" s="235" t="s">
        <v>160</v>
      </c>
      <c r="U32" s="220">
        <v>1.05</v>
      </c>
      <c r="V32" s="220">
        <f>ROUND(E32*U32,2)</f>
        <v>2.52</v>
      </c>
      <c r="W32" s="220"/>
      <c r="X32" s="220" t="s">
        <v>138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139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17"/>
      <c r="B33" s="218"/>
      <c r="C33" s="256" t="s">
        <v>168</v>
      </c>
      <c r="D33" s="252"/>
      <c r="E33" s="252"/>
      <c r="F33" s="252"/>
      <c r="G33" s="252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0"/>
      <c r="Z33" s="210"/>
      <c r="AA33" s="210"/>
      <c r="AB33" s="210"/>
      <c r="AC33" s="210"/>
      <c r="AD33" s="210"/>
      <c r="AE33" s="210"/>
      <c r="AF33" s="210"/>
      <c r="AG33" s="210" t="s">
        <v>162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39" t="str">
        <f>C33</f>
        <v>bednění svislé nebo šikmé (odkloněné), půdorysně přímé nebo zalomené, stěn základových patek ve volných nebo zapažených jámách, rýhách, šachtách, včetně případných vzpěr,</v>
      </c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5" t="s">
        <v>163</v>
      </c>
      <c r="D34" s="250"/>
      <c r="E34" s="251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0"/>
      <c r="Z34" s="210"/>
      <c r="AA34" s="210"/>
      <c r="AB34" s="210"/>
      <c r="AC34" s="210"/>
      <c r="AD34" s="210"/>
      <c r="AE34" s="210"/>
      <c r="AF34" s="210"/>
      <c r="AG34" s="210" t="s">
        <v>141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5" t="s">
        <v>169</v>
      </c>
      <c r="D35" s="250"/>
      <c r="E35" s="251">
        <v>2.4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0"/>
      <c r="Z35" s="210"/>
      <c r="AA35" s="210"/>
      <c r="AB35" s="210"/>
      <c r="AC35" s="210"/>
      <c r="AD35" s="210"/>
      <c r="AE35" s="210"/>
      <c r="AF35" s="210"/>
      <c r="AG35" s="210" t="s">
        <v>141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5"/>
      <c r="D36" s="238"/>
      <c r="E36" s="238"/>
      <c r="F36" s="238"/>
      <c r="G36" s="238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0"/>
      <c r="Z36" s="210"/>
      <c r="AA36" s="210"/>
      <c r="AB36" s="210"/>
      <c r="AC36" s="210"/>
      <c r="AD36" s="210"/>
      <c r="AE36" s="210"/>
      <c r="AF36" s="210"/>
      <c r="AG36" s="210" t="s">
        <v>120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4</v>
      </c>
      <c r="B37" s="230" t="s">
        <v>170</v>
      </c>
      <c r="C37" s="243" t="s">
        <v>171</v>
      </c>
      <c r="D37" s="231" t="s">
        <v>167</v>
      </c>
      <c r="E37" s="232">
        <v>2.4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159</v>
      </c>
      <c r="S37" s="234" t="s">
        <v>114</v>
      </c>
      <c r="T37" s="235" t="s">
        <v>160</v>
      </c>
      <c r="U37" s="220">
        <v>0.32</v>
      </c>
      <c r="V37" s="220">
        <f>ROUND(E37*U37,2)</f>
        <v>0.77</v>
      </c>
      <c r="W37" s="220"/>
      <c r="X37" s="220" t="s">
        <v>138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139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7"/>
      <c r="B38" s="218"/>
      <c r="C38" s="256" t="s">
        <v>168</v>
      </c>
      <c r="D38" s="252"/>
      <c r="E38" s="252"/>
      <c r="F38" s="252"/>
      <c r="G38" s="252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0"/>
      <c r="Z38" s="210"/>
      <c r="AA38" s="210"/>
      <c r="AB38" s="210"/>
      <c r="AC38" s="210"/>
      <c r="AD38" s="210"/>
      <c r="AE38" s="210"/>
      <c r="AF38" s="210"/>
      <c r="AG38" s="210" t="s">
        <v>162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9" t="str">
        <f>C38</f>
        <v>bednění svislé nebo šikmé (odkloněné), půdorysně přímé nebo zalomené, stěn základových patek ve volných nebo zapažených jámách, rýhách, šachtách, včetně případných vzpěr,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7" t="s">
        <v>172</v>
      </c>
      <c r="D39" s="253"/>
      <c r="E39" s="253"/>
      <c r="F39" s="253"/>
      <c r="G39" s="253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0"/>
      <c r="Z39" s="210"/>
      <c r="AA39" s="210"/>
      <c r="AB39" s="210"/>
      <c r="AC39" s="210"/>
      <c r="AD39" s="210"/>
      <c r="AE39" s="210"/>
      <c r="AF39" s="210"/>
      <c r="AG39" s="210" t="s">
        <v>119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5" t="s">
        <v>163</v>
      </c>
      <c r="D40" s="250"/>
      <c r="E40" s="251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141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5" t="s">
        <v>169</v>
      </c>
      <c r="D41" s="250"/>
      <c r="E41" s="251">
        <v>2.4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141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5"/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0"/>
      <c r="Z42" s="210"/>
      <c r="AA42" s="210"/>
      <c r="AB42" s="210"/>
      <c r="AC42" s="210"/>
      <c r="AD42" s="210"/>
      <c r="AE42" s="210"/>
      <c r="AF42" s="210"/>
      <c r="AG42" s="210" t="s">
        <v>120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29">
        <v>5</v>
      </c>
      <c r="B43" s="230" t="s">
        <v>173</v>
      </c>
      <c r="C43" s="243" t="s">
        <v>174</v>
      </c>
      <c r="D43" s="231" t="s">
        <v>175</v>
      </c>
      <c r="E43" s="232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9.4199999999999996E-3</v>
      </c>
      <c r="O43" s="234">
        <f>ROUND(E43*N43,2)</f>
        <v>0.01</v>
      </c>
      <c r="P43" s="234">
        <v>0</v>
      </c>
      <c r="Q43" s="234">
        <f>ROUND(E43*P43,2)</f>
        <v>0</v>
      </c>
      <c r="R43" s="234" t="s">
        <v>176</v>
      </c>
      <c r="S43" s="234" t="s">
        <v>114</v>
      </c>
      <c r="T43" s="235" t="s">
        <v>160</v>
      </c>
      <c r="U43" s="220">
        <v>0.9</v>
      </c>
      <c r="V43" s="220">
        <f>ROUND(E43*U43,2)</f>
        <v>0.9</v>
      </c>
      <c r="W43" s="220"/>
      <c r="X43" s="220" t="s">
        <v>138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139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6" t="s">
        <v>177</v>
      </c>
      <c r="D44" s="252"/>
      <c r="E44" s="252"/>
      <c r="F44" s="252"/>
      <c r="G44" s="252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162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5" t="s">
        <v>163</v>
      </c>
      <c r="D45" s="250"/>
      <c r="E45" s="251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0"/>
      <c r="Z45" s="210"/>
      <c r="AA45" s="210"/>
      <c r="AB45" s="210"/>
      <c r="AC45" s="210"/>
      <c r="AD45" s="210"/>
      <c r="AE45" s="210"/>
      <c r="AF45" s="210"/>
      <c r="AG45" s="210" t="s">
        <v>141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5" t="s">
        <v>178</v>
      </c>
      <c r="D46" s="250"/>
      <c r="E46" s="251">
        <v>1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0"/>
      <c r="Z46" s="210"/>
      <c r="AA46" s="210"/>
      <c r="AB46" s="210"/>
      <c r="AC46" s="210"/>
      <c r="AD46" s="210"/>
      <c r="AE46" s="210"/>
      <c r="AF46" s="210"/>
      <c r="AG46" s="210" t="s">
        <v>141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5"/>
      <c r="D47" s="238"/>
      <c r="E47" s="238"/>
      <c r="F47" s="238"/>
      <c r="G47" s="238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0"/>
      <c r="Z47" s="210"/>
      <c r="AA47" s="210"/>
      <c r="AB47" s="210"/>
      <c r="AC47" s="210"/>
      <c r="AD47" s="210"/>
      <c r="AE47" s="210"/>
      <c r="AF47" s="210"/>
      <c r="AG47" s="210" t="s">
        <v>120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29">
        <v>6</v>
      </c>
      <c r="B48" s="230" t="s">
        <v>179</v>
      </c>
      <c r="C48" s="243" t="s">
        <v>180</v>
      </c>
      <c r="D48" s="231" t="s">
        <v>181</v>
      </c>
      <c r="E48" s="232">
        <v>3.5999999999999997E-2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1.0211600000000001</v>
      </c>
      <c r="O48" s="234">
        <f>ROUND(E48*N48,2)</f>
        <v>0.04</v>
      </c>
      <c r="P48" s="234">
        <v>0</v>
      </c>
      <c r="Q48" s="234">
        <f>ROUND(E48*P48,2)</f>
        <v>0</v>
      </c>
      <c r="R48" s="234" t="s">
        <v>159</v>
      </c>
      <c r="S48" s="234" t="s">
        <v>114</v>
      </c>
      <c r="T48" s="235" t="s">
        <v>160</v>
      </c>
      <c r="U48" s="220">
        <v>23.53</v>
      </c>
      <c r="V48" s="220">
        <f>ROUND(E48*U48,2)</f>
        <v>0.85</v>
      </c>
      <c r="W48" s="220"/>
      <c r="X48" s="220" t="s">
        <v>138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139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6" t="s">
        <v>182</v>
      </c>
      <c r="D49" s="252"/>
      <c r="E49" s="252"/>
      <c r="F49" s="252"/>
      <c r="G49" s="252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0"/>
      <c r="Z49" s="210"/>
      <c r="AA49" s="210"/>
      <c r="AB49" s="210"/>
      <c r="AC49" s="210"/>
      <c r="AD49" s="210"/>
      <c r="AE49" s="210"/>
      <c r="AF49" s="210"/>
      <c r="AG49" s="210" t="s">
        <v>162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5" t="s">
        <v>163</v>
      </c>
      <c r="D50" s="250"/>
      <c r="E50" s="251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0"/>
      <c r="Z50" s="210"/>
      <c r="AA50" s="210"/>
      <c r="AB50" s="210"/>
      <c r="AC50" s="210"/>
      <c r="AD50" s="210"/>
      <c r="AE50" s="210"/>
      <c r="AF50" s="210"/>
      <c r="AG50" s="210" t="s">
        <v>141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5" t="s">
        <v>183</v>
      </c>
      <c r="D51" s="250"/>
      <c r="E51" s="251">
        <v>3.5999999999999997E-2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0"/>
      <c r="Z51" s="210"/>
      <c r="AA51" s="210"/>
      <c r="AB51" s="210"/>
      <c r="AC51" s="210"/>
      <c r="AD51" s="210"/>
      <c r="AE51" s="210"/>
      <c r="AF51" s="210"/>
      <c r="AG51" s="210" t="s">
        <v>141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5"/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0"/>
      <c r="Z52" s="210"/>
      <c r="AA52" s="210"/>
      <c r="AB52" s="210"/>
      <c r="AC52" s="210"/>
      <c r="AD52" s="210"/>
      <c r="AE52" s="210"/>
      <c r="AF52" s="210"/>
      <c r="AG52" s="210" t="s">
        <v>120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33.75" outlineLevel="1" x14ac:dyDescent="0.2">
      <c r="A53" s="229">
        <v>7</v>
      </c>
      <c r="B53" s="230" t="s">
        <v>184</v>
      </c>
      <c r="C53" s="243" t="s">
        <v>185</v>
      </c>
      <c r="D53" s="231" t="s">
        <v>167</v>
      </c>
      <c r="E53" s="232">
        <v>0.16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0.24928</v>
      </c>
      <c r="O53" s="234">
        <f>ROUND(E53*N53,2)</f>
        <v>0.04</v>
      </c>
      <c r="P53" s="234">
        <v>0</v>
      </c>
      <c r="Q53" s="234">
        <f>ROUND(E53*P53,2)</f>
        <v>0</v>
      </c>
      <c r="R53" s="234" t="s">
        <v>186</v>
      </c>
      <c r="S53" s="234" t="s">
        <v>114</v>
      </c>
      <c r="T53" s="235" t="s">
        <v>160</v>
      </c>
      <c r="U53" s="220">
        <v>0.39</v>
      </c>
      <c r="V53" s="220">
        <f>ROUND(E53*U53,2)</f>
        <v>0.06</v>
      </c>
      <c r="W53" s="220"/>
      <c r="X53" s="220" t="s">
        <v>138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139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17"/>
      <c r="B54" s="218"/>
      <c r="C54" s="256" t="s">
        <v>187</v>
      </c>
      <c r="D54" s="252"/>
      <c r="E54" s="252"/>
      <c r="F54" s="252"/>
      <c r="G54" s="252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0"/>
      <c r="Z54" s="210"/>
      <c r="AA54" s="210"/>
      <c r="AB54" s="210"/>
      <c r="AC54" s="210"/>
      <c r="AD54" s="210"/>
      <c r="AE54" s="210"/>
      <c r="AF54" s="210"/>
      <c r="AG54" s="210" t="s">
        <v>162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39" t="str">
        <f>C54</f>
        <v>komunikací pro pěší do velikosti dlaždic 0,25 m2 s provedením lože do tl. 30 mm, s vyplněním spár a se smetením přebytečného materiálu na vzdálenost do 3 m</v>
      </c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5" t="s">
        <v>163</v>
      </c>
      <c r="D55" s="250"/>
      <c r="E55" s="251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0"/>
      <c r="Z55" s="210"/>
      <c r="AA55" s="210"/>
      <c r="AB55" s="210"/>
      <c r="AC55" s="210"/>
      <c r="AD55" s="210"/>
      <c r="AE55" s="210"/>
      <c r="AF55" s="210"/>
      <c r="AG55" s="210" t="s">
        <v>141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5" t="s">
        <v>188</v>
      </c>
      <c r="D56" s="250"/>
      <c r="E56" s="251">
        <v>0.16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0"/>
      <c r="Z56" s="210"/>
      <c r="AA56" s="210"/>
      <c r="AB56" s="210"/>
      <c r="AC56" s="210"/>
      <c r="AD56" s="210"/>
      <c r="AE56" s="210"/>
      <c r="AF56" s="210"/>
      <c r="AG56" s="210" t="s">
        <v>141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5"/>
      <c r="D57" s="238"/>
      <c r="E57" s="238"/>
      <c r="F57" s="238"/>
      <c r="G57" s="238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0"/>
      <c r="Z57" s="210"/>
      <c r="AA57" s="210"/>
      <c r="AB57" s="210"/>
      <c r="AC57" s="210"/>
      <c r="AD57" s="210"/>
      <c r="AE57" s="210"/>
      <c r="AF57" s="210"/>
      <c r="AG57" s="210" t="s">
        <v>120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9">
        <v>8</v>
      </c>
      <c r="B58" s="230" t="s">
        <v>189</v>
      </c>
      <c r="C58" s="243" t="s">
        <v>190</v>
      </c>
      <c r="D58" s="231" t="s">
        <v>158</v>
      </c>
      <c r="E58" s="232">
        <v>0.02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2.5249999999999999</v>
      </c>
      <c r="O58" s="234">
        <f>ROUND(E58*N58,2)</f>
        <v>0.05</v>
      </c>
      <c r="P58" s="234">
        <v>0</v>
      </c>
      <c r="Q58" s="234">
        <f>ROUND(E58*P58,2)</f>
        <v>0</v>
      </c>
      <c r="R58" s="234"/>
      <c r="S58" s="234" t="s">
        <v>132</v>
      </c>
      <c r="T58" s="235" t="s">
        <v>115</v>
      </c>
      <c r="U58" s="220">
        <v>6.75</v>
      </c>
      <c r="V58" s="220">
        <f>ROUND(E58*U58,2)</f>
        <v>0.14000000000000001</v>
      </c>
      <c r="W58" s="220"/>
      <c r="X58" s="220" t="s">
        <v>138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139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5" t="s">
        <v>163</v>
      </c>
      <c r="D59" s="250"/>
      <c r="E59" s="251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0"/>
      <c r="Z59" s="210"/>
      <c r="AA59" s="210"/>
      <c r="AB59" s="210"/>
      <c r="AC59" s="210"/>
      <c r="AD59" s="210"/>
      <c r="AE59" s="210"/>
      <c r="AF59" s="210"/>
      <c r="AG59" s="210" t="s">
        <v>141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5" t="s">
        <v>191</v>
      </c>
      <c r="D60" s="250"/>
      <c r="E60" s="251">
        <v>0.02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0"/>
      <c r="Z60" s="210"/>
      <c r="AA60" s="210"/>
      <c r="AB60" s="210"/>
      <c r="AC60" s="210"/>
      <c r="AD60" s="210"/>
      <c r="AE60" s="210"/>
      <c r="AF60" s="210"/>
      <c r="AG60" s="210" t="s">
        <v>141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45"/>
      <c r="D61" s="238"/>
      <c r="E61" s="238"/>
      <c r="F61" s="238"/>
      <c r="G61" s="238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0"/>
      <c r="Z61" s="210"/>
      <c r="AA61" s="210"/>
      <c r="AB61" s="210"/>
      <c r="AC61" s="210"/>
      <c r="AD61" s="210"/>
      <c r="AE61" s="210"/>
      <c r="AF61" s="210"/>
      <c r="AG61" s="210" t="s">
        <v>120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23" t="s">
        <v>109</v>
      </c>
      <c r="B62" s="224" t="s">
        <v>58</v>
      </c>
      <c r="C62" s="242" t="s">
        <v>59</v>
      </c>
      <c r="D62" s="225"/>
      <c r="E62" s="226"/>
      <c r="F62" s="227"/>
      <c r="G62" s="227">
        <f>SUMIF(AG63:AG66,"&lt;&gt;NOR",G63:G66)</f>
        <v>0</v>
      </c>
      <c r="H62" s="227"/>
      <c r="I62" s="227">
        <f>SUM(I63:I66)</f>
        <v>0</v>
      </c>
      <c r="J62" s="227"/>
      <c r="K62" s="227">
        <f>SUM(K63:K66)</f>
        <v>0</v>
      </c>
      <c r="L62" s="227"/>
      <c r="M62" s="227">
        <f>SUM(M63:M66)</f>
        <v>0</v>
      </c>
      <c r="N62" s="227"/>
      <c r="O62" s="227">
        <f>SUM(O63:O66)</f>
        <v>0.01</v>
      </c>
      <c r="P62" s="227"/>
      <c r="Q62" s="227">
        <f>SUM(Q63:Q66)</f>
        <v>0</v>
      </c>
      <c r="R62" s="227"/>
      <c r="S62" s="227"/>
      <c r="T62" s="228"/>
      <c r="U62" s="222"/>
      <c r="V62" s="222">
        <f>SUM(V63:V66)</f>
        <v>0.9</v>
      </c>
      <c r="W62" s="222"/>
      <c r="X62" s="222"/>
      <c r="AG62" t="s">
        <v>110</v>
      </c>
    </row>
    <row r="63" spans="1:60" outlineLevel="1" x14ac:dyDescent="0.2">
      <c r="A63" s="229">
        <v>9</v>
      </c>
      <c r="B63" s="230" t="s">
        <v>192</v>
      </c>
      <c r="C63" s="243" t="s">
        <v>193</v>
      </c>
      <c r="D63" s="231" t="s">
        <v>167</v>
      </c>
      <c r="E63" s="232">
        <v>5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1.2099999999999999E-3</v>
      </c>
      <c r="O63" s="234">
        <f>ROUND(E63*N63,2)</f>
        <v>0.01</v>
      </c>
      <c r="P63" s="234">
        <v>0</v>
      </c>
      <c r="Q63" s="234">
        <f>ROUND(E63*P63,2)</f>
        <v>0</v>
      </c>
      <c r="R63" s="234" t="s">
        <v>194</v>
      </c>
      <c r="S63" s="234" t="s">
        <v>114</v>
      </c>
      <c r="T63" s="235" t="s">
        <v>160</v>
      </c>
      <c r="U63" s="220">
        <v>0.18</v>
      </c>
      <c r="V63" s="220">
        <f>ROUND(E63*U63,2)</f>
        <v>0.9</v>
      </c>
      <c r="W63" s="220"/>
      <c r="X63" s="220" t="s">
        <v>138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139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5" t="s">
        <v>195</v>
      </c>
      <c r="D64" s="250"/>
      <c r="E64" s="251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0"/>
      <c r="Z64" s="210"/>
      <c r="AA64" s="210"/>
      <c r="AB64" s="210"/>
      <c r="AC64" s="210"/>
      <c r="AD64" s="210"/>
      <c r="AE64" s="210"/>
      <c r="AF64" s="210"/>
      <c r="AG64" s="210" t="s">
        <v>141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5" t="s">
        <v>196</v>
      </c>
      <c r="D65" s="250"/>
      <c r="E65" s="251">
        <v>5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0"/>
      <c r="Z65" s="210"/>
      <c r="AA65" s="210"/>
      <c r="AB65" s="210"/>
      <c r="AC65" s="210"/>
      <c r="AD65" s="210"/>
      <c r="AE65" s="210"/>
      <c r="AF65" s="210"/>
      <c r="AG65" s="210" t="s">
        <v>141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5"/>
      <c r="D66" s="238"/>
      <c r="E66" s="238"/>
      <c r="F66" s="238"/>
      <c r="G66" s="238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0"/>
      <c r="Z66" s="210"/>
      <c r="AA66" s="210"/>
      <c r="AB66" s="210"/>
      <c r="AC66" s="210"/>
      <c r="AD66" s="210"/>
      <c r="AE66" s="210"/>
      <c r="AF66" s="210"/>
      <c r="AG66" s="210" t="s">
        <v>120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3" t="s">
        <v>109</v>
      </c>
      <c r="B67" s="224" t="s">
        <v>60</v>
      </c>
      <c r="C67" s="242" t="s">
        <v>61</v>
      </c>
      <c r="D67" s="225"/>
      <c r="E67" s="226"/>
      <c r="F67" s="227"/>
      <c r="G67" s="227">
        <f>SUMIF(AG68:AG71,"&lt;&gt;NOR",G68:G71)</f>
        <v>0</v>
      </c>
      <c r="H67" s="227"/>
      <c r="I67" s="227">
        <f>SUM(I68:I71)</f>
        <v>0</v>
      </c>
      <c r="J67" s="227"/>
      <c r="K67" s="227">
        <f>SUM(K68:K71)</f>
        <v>0</v>
      </c>
      <c r="L67" s="227"/>
      <c r="M67" s="227">
        <f>SUM(M68:M71)</f>
        <v>0</v>
      </c>
      <c r="N67" s="227"/>
      <c r="O67" s="227">
        <f>SUM(O68:O71)</f>
        <v>0</v>
      </c>
      <c r="P67" s="227"/>
      <c r="Q67" s="227">
        <f>SUM(Q68:Q71)</f>
        <v>0</v>
      </c>
      <c r="R67" s="227"/>
      <c r="S67" s="227"/>
      <c r="T67" s="228"/>
      <c r="U67" s="222"/>
      <c r="V67" s="222">
        <f>SUM(V68:V71)</f>
        <v>0</v>
      </c>
      <c r="W67" s="222"/>
      <c r="X67" s="222"/>
      <c r="AG67" t="s">
        <v>110</v>
      </c>
    </row>
    <row r="68" spans="1:60" ht="22.5" outlineLevel="1" x14ac:dyDescent="0.2">
      <c r="A68" s="229">
        <v>10</v>
      </c>
      <c r="B68" s="230" t="s">
        <v>197</v>
      </c>
      <c r="C68" s="243" t="s">
        <v>198</v>
      </c>
      <c r="D68" s="231" t="s">
        <v>0</v>
      </c>
      <c r="E68" s="232">
        <v>5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/>
      <c r="S68" s="234" t="s">
        <v>132</v>
      </c>
      <c r="T68" s="235" t="s">
        <v>115</v>
      </c>
      <c r="U68" s="220">
        <v>0</v>
      </c>
      <c r="V68" s="220">
        <f>ROUND(E68*U68,2)</f>
        <v>0</v>
      </c>
      <c r="W68" s="220"/>
      <c r="X68" s="220" t="s">
        <v>116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199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6"/>
      <c r="D69" s="240"/>
      <c r="E69" s="240"/>
      <c r="F69" s="240"/>
      <c r="G69" s="24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0"/>
      <c r="Z69" s="210"/>
      <c r="AA69" s="210"/>
      <c r="AB69" s="210"/>
      <c r="AC69" s="210"/>
      <c r="AD69" s="210"/>
      <c r="AE69" s="210"/>
      <c r="AF69" s="210"/>
      <c r="AG69" s="210" t="s">
        <v>120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29">
        <v>11</v>
      </c>
      <c r="B70" s="230" t="s">
        <v>200</v>
      </c>
      <c r="C70" s="243" t="s">
        <v>201</v>
      </c>
      <c r="D70" s="231" t="s">
        <v>0</v>
      </c>
      <c r="E70" s="232">
        <v>2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0</v>
      </c>
      <c r="O70" s="234">
        <f>ROUND(E70*N70,2)</f>
        <v>0</v>
      </c>
      <c r="P70" s="234">
        <v>0</v>
      </c>
      <c r="Q70" s="234">
        <f>ROUND(E70*P70,2)</f>
        <v>0</v>
      </c>
      <c r="R70" s="234"/>
      <c r="S70" s="234" t="s">
        <v>132</v>
      </c>
      <c r="T70" s="235" t="s">
        <v>115</v>
      </c>
      <c r="U70" s="220">
        <v>0</v>
      </c>
      <c r="V70" s="220">
        <f>ROUND(E70*U70,2)</f>
        <v>0</v>
      </c>
      <c r="W70" s="220"/>
      <c r="X70" s="220" t="s">
        <v>116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199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6"/>
      <c r="D71" s="240"/>
      <c r="E71" s="240"/>
      <c r="F71" s="240"/>
      <c r="G71" s="24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0"/>
      <c r="Z71" s="210"/>
      <c r="AA71" s="210"/>
      <c r="AB71" s="210"/>
      <c r="AC71" s="210"/>
      <c r="AD71" s="210"/>
      <c r="AE71" s="210"/>
      <c r="AF71" s="210"/>
      <c r="AG71" s="210" t="s">
        <v>120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23" t="s">
        <v>109</v>
      </c>
      <c r="B72" s="224" t="s">
        <v>62</v>
      </c>
      <c r="C72" s="242" t="s">
        <v>63</v>
      </c>
      <c r="D72" s="225"/>
      <c r="E72" s="226"/>
      <c r="F72" s="227"/>
      <c r="G72" s="227">
        <f>SUMIF(AG73:AG75,"&lt;&gt;NOR",G73:G75)</f>
        <v>0</v>
      </c>
      <c r="H72" s="227"/>
      <c r="I72" s="227">
        <f>SUM(I73:I75)</f>
        <v>0</v>
      </c>
      <c r="J72" s="227"/>
      <c r="K72" s="227">
        <f>SUM(K73:K75)</f>
        <v>0</v>
      </c>
      <c r="L72" s="227"/>
      <c r="M72" s="227">
        <f>SUM(M73:M75)</f>
        <v>0</v>
      </c>
      <c r="N72" s="227"/>
      <c r="O72" s="227">
        <f>SUM(O73:O75)</f>
        <v>0</v>
      </c>
      <c r="P72" s="227"/>
      <c r="Q72" s="227">
        <f>SUM(Q73:Q75)</f>
        <v>0</v>
      </c>
      <c r="R72" s="227"/>
      <c r="S72" s="227"/>
      <c r="T72" s="228"/>
      <c r="U72" s="222"/>
      <c r="V72" s="222">
        <f>SUM(V73:V75)</f>
        <v>0</v>
      </c>
      <c r="W72" s="222"/>
      <c r="X72" s="222"/>
      <c r="AG72" t="s">
        <v>110</v>
      </c>
    </row>
    <row r="73" spans="1:60" outlineLevel="1" x14ac:dyDescent="0.2">
      <c r="A73" s="229">
        <v>12</v>
      </c>
      <c r="B73" s="230" t="s">
        <v>202</v>
      </c>
      <c r="C73" s="243" t="s">
        <v>203</v>
      </c>
      <c r="D73" s="231" t="s">
        <v>204</v>
      </c>
      <c r="E73" s="232">
        <v>1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132</v>
      </c>
      <c r="T73" s="235" t="s">
        <v>115</v>
      </c>
      <c r="U73" s="220">
        <v>0</v>
      </c>
      <c r="V73" s="220">
        <f>ROUND(E73*U73,2)</f>
        <v>0</v>
      </c>
      <c r="W73" s="220"/>
      <c r="X73" s="220" t="s">
        <v>138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139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5" t="s">
        <v>178</v>
      </c>
      <c r="D74" s="250"/>
      <c r="E74" s="251">
        <v>1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0"/>
      <c r="Z74" s="210"/>
      <c r="AA74" s="210"/>
      <c r="AB74" s="210"/>
      <c r="AC74" s="210"/>
      <c r="AD74" s="210"/>
      <c r="AE74" s="210"/>
      <c r="AF74" s="210"/>
      <c r="AG74" s="210" t="s">
        <v>141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5"/>
      <c r="D75" s="238"/>
      <c r="E75" s="238"/>
      <c r="F75" s="238"/>
      <c r="G75" s="238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0"/>
      <c r="Z75" s="210"/>
      <c r="AA75" s="210"/>
      <c r="AB75" s="210"/>
      <c r="AC75" s="210"/>
      <c r="AD75" s="210"/>
      <c r="AE75" s="210"/>
      <c r="AF75" s="210"/>
      <c r="AG75" s="210" t="s">
        <v>120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23" t="s">
        <v>109</v>
      </c>
      <c r="B76" s="224" t="s">
        <v>64</v>
      </c>
      <c r="C76" s="242" t="s">
        <v>65</v>
      </c>
      <c r="D76" s="225"/>
      <c r="E76" s="226"/>
      <c r="F76" s="227"/>
      <c r="G76" s="227">
        <f>SUMIF(AG77:AG83,"&lt;&gt;NOR",G77:G83)</f>
        <v>0</v>
      </c>
      <c r="H76" s="227"/>
      <c r="I76" s="227">
        <f>SUM(I77:I83)</f>
        <v>0</v>
      </c>
      <c r="J76" s="227"/>
      <c r="K76" s="227">
        <f>SUM(K77:K83)</f>
        <v>0</v>
      </c>
      <c r="L76" s="227"/>
      <c r="M76" s="227">
        <f>SUM(M77:M83)</f>
        <v>0</v>
      </c>
      <c r="N76" s="227"/>
      <c r="O76" s="227">
        <f>SUM(O77:O83)</f>
        <v>0</v>
      </c>
      <c r="P76" s="227"/>
      <c r="Q76" s="227">
        <f>SUM(Q77:Q83)</f>
        <v>0</v>
      </c>
      <c r="R76" s="227"/>
      <c r="S76" s="227"/>
      <c r="T76" s="228"/>
      <c r="U76" s="222"/>
      <c r="V76" s="222">
        <f>SUM(V77:V83)</f>
        <v>0.84</v>
      </c>
      <c r="W76" s="222"/>
      <c r="X76" s="222"/>
      <c r="AG76" t="s">
        <v>110</v>
      </c>
    </row>
    <row r="77" spans="1:60" outlineLevel="1" x14ac:dyDescent="0.2">
      <c r="A77" s="229">
        <v>13</v>
      </c>
      <c r="B77" s="230" t="s">
        <v>205</v>
      </c>
      <c r="C77" s="243" t="s">
        <v>206</v>
      </c>
      <c r="D77" s="231" t="s">
        <v>181</v>
      </c>
      <c r="E77" s="232">
        <v>1.3729499999999999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 t="s">
        <v>176</v>
      </c>
      <c r="S77" s="234" t="s">
        <v>114</v>
      </c>
      <c r="T77" s="235" t="s">
        <v>160</v>
      </c>
      <c r="U77" s="220">
        <v>0.60899999999999999</v>
      </c>
      <c r="V77" s="220">
        <f>ROUND(E77*U77,2)</f>
        <v>0.84</v>
      </c>
      <c r="W77" s="220"/>
      <c r="X77" s="220" t="s">
        <v>207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208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17"/>
      <c r="B78" s="218"/>
      <c r="C78" s="256" t="s">
        <v>209</v>
      </c>
      <c r="D78" s="252"/>
      <c r="E78" s="252"/>
      <c r="F78" s="252"/>
      <c r="G78" s="252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0"/>
      <c r="Z78" s="210"/>
      <c r="AA78" s="210"/>
      <c r="AB78" s="210"/>
      <c r="AC78" s="210"/>
      <c r="AD78" s="210"/>
      <c r="AE78" s="210"/>
      <c r="AF78" s="210"/>
      <c r="AG78" s="210" t="s">
        <v>162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39" t="str">
        <f>C78</f>
        <v>na novostavbách a změnách objektů pro oplocení (815 2 JKSo), objekty zvláštní pro chov živočichů (815 3 JKSO), objekty pozemní různé (815 9 JKSO)</v>
      </c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8" t="s">
        <v>210</v>
      </c>
      <c r="D79" s="254"/>
      <c r="E79" s="254"/>
      <c r="F79" s="254"/>
      <c r="G79" s="254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0"/>
      <c r="Z79" s="210"/>
      <c r="AA79" s="210"/>
      <c r="AB79" s="210"/>
      <c r="AC79" s="210"/>
      <c r="AD79" s="210"/>
      <c r="AE79" s="210"/>
      <c r="AF79" s="210"/>
      <c r="AG79" s="210" t="s">
        <v>162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39" t="str">
        <f>C79</f>
        <v>se svislou nosnou konstrukcí monolitickou betonovou tyčovou nebo plošnou ( KMCH 2 a 3 - JKSO šesté místo)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5" t="s">
        <v>211</v>
      </c>
      <c r="D80" s="250"/>
      <c r="E80" s="251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0"/>
      <c r="Z80" s="210"/>
      <c r="AA80" s="210"/>
      <c r="AB80" s="210"/>
      <c r="AC80" s="210"/>
      <c r="AD80" s="210"/>
      <c r="AE80" s="210"/>
      <c r="AF80" s="210"/>
      <c r="AG80" s="210" t="s">
        <v>141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5" t="s">
        <v>212</v>
      </c>
      <c r="D81" s="250"/>
      <c r="E81" s="251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0"/>
      <c r="Z81" s="210"/>
      <c r="AA81" s="210"/>
      <c r="AB81" s="210"/>
      <c r="AC81" s="210"/>
      <c r="AD81" s="210"/>
      <c r="AE81" s="210"/>
      <c r="AF81" s="210"/>
      <c r="AG81" s="210" t="s">
        <v>141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5" t="s">
        <v>213</v>
      </c>
      <c r="D82" s="250"/>
      <c r="E82" s="251">
        <v>1.3729499999999999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0"/>
      <c r="Z82" s="210"/>
      <c r="AA82" s="210"/>
      <c r="AB82" s="210"/>
      <c r="AC82" s="210"/>
      <c r="AD82" s="210"/>
      <c r="AE82" s="210"/>
      <c r="AF82" s="210"/>
      <c r="AG82" s="210" t="s">
        <v>141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5"/>
      <c r="D83" s="238"/>
      <c r="E83" s="238"/>
      <c r="F83" s="238"/>
      <c r="G83" s="238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0"/>
      <c r="Z83" s="210"/>
      <c r="AA83" s="210"/>
      <c r="AB83" s="210"/>
      <c r="AC83" s="210"/>
      <c r="AD83" s="210"/>
      <c r="AE83" s="210"/>
      <c r="AF83" s="210"/>
      <c r="AG83" s="210" t="s">
        <v>120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">
      <c r="A84" s="223" t="s">
        <v>109</v>
      </c>
      <c r="B84" s="224" t="s">
        <v>66</v>
      </c>
      <c r="C84" s="242" t="s">
        <v>67</v>
      </c>
      <c r="D84" s="225"/>
      <c r="E84" s="226"/>
      <c r="F84" s="227"/>
      <c r="G84" s="227">
        <f>SUMIF(AG85:AG86,"&lt;&gt;NOR",G85:G86)</f>
        <v>0</v>
      </c>
      <c r="H84" s="227"/>
      <c r="I84" s="227">
        <f>SUM(I85:I86)</f>
        <v>0</v>
      </c>
      <c r="J84" s="227"/>
      <c r="K84" s="227">
        <f>SUM(K85:K86)</f>
        <v>0</v>
      </c>
      <c r="L84" s="227"/>
      <c r="M84" s="227">
        <f>SUM(M85:M86)</f>
        <v>0</v>
      </c>
      <c r="N84" s="227"/>
      <c r="O84" s="227">
        <f>SUM(O85:O86)</f>
        <v>0</v>
      </c>
      <c r="P84" s="227"/>
      <c r="Q84" s="227">
        <f>SUM(Q85:Q86)</f>
        <v>0</v>
      </c>
      <c r="R84" s="227"/>
      <c r="S84" s="227"/>
      <c r="T84" s="228"/>
      <c r="U84" s="222"/>
      <c r="V84" s="222">
        <f>SUM(V85:V86)</f>
        <v>0</v>
      </c>
      <c r="W84" s="222"/>
      <c r="X84" s="222"/>
      <c r="AG84" t="s">
        <v>110</v>
      </c>
    </row>
    <row r="85" spans="1:60" outlineLevel="1" x14ac:dyDescent="0.2">
      <c r="A85" s="229">
        <v>14</v>
      </c>
      <c r="B85" s="230" t="s">
        <v>214</v>
      </c>
      <c r="C85" s="243" t="s">
        <v>215</v>
      </c>
      <c r="D85" s="231" t="s">
        <v>216</v>
      </c>
      <c r="E85" s="232">
        <v>4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/>
      <c r="S85" s="234" t="s">
        <v>132</v>
      </c>
      <c r="T85" s="235" t="s">
        <v>115</v>
      </c>
      <c r="U85" s="220">
        <v>0</v>
      </c>
      <c r="V85" s="220">
        <f>ROUND(E85*U85,2)</f>
        <v>0</v>
      </c>
      <c r="W85" s="220"/>
      <c r="X85" s="220" t="s">
        <v>138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217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46"/>
      <c r="D86" s="240"/>
      <c r="E86" s="240"/>
      <c r="F86" s="240"/>
      <c r="G86" s="24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0"/>
      <c r="Z86" s="210"/>
      <c r="AA86" s="210"/>
      <c r="AB86" s="210"/>
      <c r="AC86" s="210"/>
      <c r="AD86" s="210"/>
      <c r="AE86" s="210"/>
      <c r="AF86" s="210"/>
      <c r="AG86" s="210" t="s">
        <v>120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223" t="s">
        <v>109</v>
      </c>
      <c r="B87" s="224" t="s">
        <v>68</v>
      </c>
      <c r="C87" s="242" t="s">
        <v>69</v>
      </c>
      <c r="D87" s="225"/>
      <c r="E87" s="226"/>
      <c r="F87" s="227"/>
      <c r="G87" s="227">
        <f>SUMIF(AG88:AG105,"&lt;&gt;NOR",G88:G105)</f>
        <v>0</v>
      </c>
      <c r="H87" s="227"/>
      <c r="I87" s="227">
        <f>SUM(I88:I105)</f>
        <v>0</v>
      </c>
      <c r="J87" s="227"/>
      <c r="K87" s="227">
        <f>SUM(K88:K105)</f>
        <v>0</v>
      </c>
      <c r="L87" s="227"/>
      <c r="M87" s="227">
        <f>SUM(M88:M105)</f>
        <v>0</v>
      </c>
      <c r="N87" s="227"/>
      <c r="O87" s="227">
        <f>SUM(O88:O105)</f>
        <v>0</v>
      </c>
      <c r="P87" s="227"/>
      <c r="Q87" s="227">
        <f>SUM(Q88:Q105)</f>
        <v>0</v>
      </c>
      <c r="R87" s="227"/>
      <c r="S87" s="227"/>
      <c r="T87" s="228"/>
      <c r="U87" s="222"/>
      <c r="V87" s="222">
        <f>SUM(V88:V105)</f>
        <v>0</v>
      </c>
      <c r="W87" s="222"/>
      <c r="X87" s="222"/>
      <c r="AG87" t="s">
        <v>110</v>
      </c>
    </row>
    <row r="88" spans="1:60" outlineLevel="1" x14ac:dyDescent="0.2">
      <c r="A88" s="229">
        <v>15</v>
      </c>
      <c r="B88" s="230" t="s">
        <v>218</v>
      </c>
      <c r="C88" s="243" t="s">
        <v>219</v>
      </c>
      <c r="D88" s="231" t="s">
        <v>220</v>
      </c>
      <c r="E88" s="232">
        <v>12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0</v>
      </c>
      <c r="O88" s="234">
        <f>ROUND(E88*N88,2)</f>
        <v>0</v>
      </c>
      <c r="P88" s="234">
        <v>0</v>
      </c>
      <c r="Q88" s="234">
        <f>ROUND(E88*P88,2)</f>
        <v>0</v>
      </c>
      <c r="R88" s="234"/>
      <c r="S88" s="234" t="s">
        <v>132</v>
      </c>
      <c r="T88" s="235" t="s">
        <v>115</v>
      </c>
      <c r="U88" s="220">
        <v>0</v>
      </c>
      <c r="V88" s="220">
        <f>ROUND(E88*U88,2)</f>
        <v>0</v>
      </c>
      <c r="W88" s="220"/>
      <c r="X88" s="220" t="s">
        <v>138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217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6"/>
      <c r="D89" s="240"/>
      <c r="E89" s="240"/>
      <c r="F89" s="240"/>
      <c r="G89" s="24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0"/>
      <c r="Z89" s="210"/>
      <c r="AA89" s="210"/>
      <c r="AB89" s="210"/>
      <c r="AC89" s="210"/>
      <c r="AD89" s="210"/>
      <c r="AE89" s="210"/>
      <c r="AF89" s="210"/>
      <c r="AG89" s="210" t="s">
        <v>120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29">
        <v>16</v>
      </c>
      <c r="B90" s="230" t="s">
        <v>221</v>
      </c>
      <c r="C90" s="243" t="s">
        <v>222</v>
      </c>
      <c r="D90" s="231" t="s">
        <v>220</v>
      </c>
      <c r="E90" s="232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4"/>
      <c r="S90" s="234" t="s">
        <v>132</v>
      </c>
      <c r="T90" s="235" t="s">
        <v>115</v>
      </c>
      <c r="U90" s="220">
        <v>0</v>
      </c>
      <c r="V90" s="220">
        <f>ROUND(E90*U90,2)</f>
        <v>0</v>
      </c>
      <c r="W90" s="220"/>
      <c r="X90" s="220" t="s">
        <v>138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217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6"/>
      <c r="D91" s="240"/>
      <c r="E91" s="240"/>
      <c r="F91" s="240"/>
      <c r="G91" s="24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10"/>
      <c r="Z91" s="210"/>
      <c r="AA91" s="210"/>
      <c r="AB91" s="210"/>
      <c r="AC91" s="210"/>
      <c r="AD91" s="210"/>
      <c r="AE91" s="210"/>
      <c r="AF91" s="210"/>
      <c r="AG91" s="210" t="s">
        <v>120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9">
        <v>17</v>
      </c>
      <c r="B92" s="230" t="s">
        <v>223</v>
      </c>
      <c r="C92" s="243" t="s">
        <v>224</v>
      </c>
      <c r="D92" s="231" t="s">
        <v>220</v>
      </c>
      <c r="E92" s="232">
        <v>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4"/>
      <c r="S92" s="234" t="s">
        <v>132</v>
      </c>
      <c r="T92" s="235" t="s">
        <v>115</v>
      </c>
      <c r="U92" s="220">
        <v>0</v>
      </c>
      <c r="V92" s="220">
        <f>ROUND(E92*U92,2)</f>
        <v>0</v>
      </c>
      <c r="W92" s="220"/>
      <c r="X92" s="220" t="s">
        <v>138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217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46"/>
      <c r="D93" s="240"/>
      <c r="E93" s="240"/>
      <c r="F93" s="240"/>
      <c r="G93" s="24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0"/>
      <c r="Z93" s="210"/>
      <c r="AA93" s="210"/>
      <c r="AB93" s="210"/>
      <c r="AC93" s="210"/>
      <c r="AD93" s="210"/>
      <c r="AE93" s="210"/>
      <c r="AF93" s="210"/>
      <c r="AG93" s="210" t="s">
        <v>120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9">
        <v>18</v>
      </c>
      <c r="B94" s="230" t="s">
        <v>225</v>
      </c>
      <c r="C94" s="243" t="s">
        <v>226</v>
      </c>
      <c r="D94" s="231" t="s">
        <v>220</v>
      </c>
      <c r="E94" s="232">
        <v>1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4"/>
      <c r="S94" s="234" t="s">
        <v>132</v>
      </c>
      <c r="T94" s="235" t="s">
        <v>115</v>
      </c>
      <c r="U94" s="220">
        <v>0</v>
      </c>
      <c r="V94" s="220">
        <f>ROUND(E94*U94,2)</f>
        <v>0</v>
      </c>
      <c r="W94" s="220"/>
      <c r="X94" s="220" t="s">
        <v>138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217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46"/>
      <c r="D95" s="240"/>
      <c r="E95" s="240"/>
      <c r="F95" s="240"/>
      <c r="G95" s="24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0"/>
      <c r="Z95" s="210"/>
      <c r="AA95" s="210"/>
      <c r="AB95" s="210"/>
      <c r="AC95" s="210"/>
      <c r="AD95" s="210"/>
      <c r="AE95" s="210"/>
      <c r="AF95" s="210"/>
      <c r="AG95" s="210" t="s">
        <v>120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29">
        <v>19</v>
      </c>
      <c r="B96" s="230" t="s">
        <v>227</v>
      </c>
      <c r="C96" s="243" t="s">
        <v>228</v>
      </c>
      <c r="D96" s="231" t="s">
        <v>229</v>
      </c>
      <c r="E96" s="232">
        <v>5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34">
        <v>0</v>
      </c>
      <c r="O96" s="234">
        <f>ROUND(E96*N96,2)</f>
        <v>0</v>
      </c>
      <c r="P96" s="234">
        <v>0</v>
      </c>
      <c r="Q96" s="234">
        <f>ROUND(E96*P96,2)</f>
        <v>0</v>
      </c>
      <c r="R96" s="234"/>
      <c r="S96" s="234" t="s">
        <v>132</v>
      </c>
      <c r="T96" s="235" t="s">
        <v>115</v>
      </c>
      <c r="U96" s="220">
        <v>0</v>
      </c>
      <c r="V96" s="220">
        <f>ROUND(E96*U96,2)</f>
        <v>0</v>
      </c>
      <c r="W96" s="220"/>
      <c r="X96" s="220" t="s">
        <v>138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217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6"/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0"/>
      <c r="Z97" s="210"/>
      <c r="AA97" s="210"/>
      <c r="AB97" s="210"/>
      <c r="AC97" s="210"/>
      <c r="AD97" s="210"/>
      <c r="AE97" s="210"/>
      <c r="AF97" s="210"/>
      <c r="AG97" s="210" t="s">
        <v>120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29">
        <v>20</v>
      </c>
      <c r="B98" s="230" t="s">
        <v>230</v>
      </c>
      <c r="C98" s="243" t="s">
        <v>231</v>
      </c>
      <c r="D98" s="231" t="s">
        <v>220</v>
      </c>
      <c r="E98" s="232">
        <v>4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4">
        <v>0</v>
      </c>
      <c r="O98" s="234">
        <f>ROUND(E98*N98,2)</f>
        <v>0</v>
      </c>
      <c r="P98" s="234">
        <v>0</v>
      </c>
      <c r="Q98" s="234">
        <f>ROUND(E98*P98,2)</f>
        <v>0</v>
      </c>
      <c r="R98" s="234"/>
      <c r="S98" s="234" t="s">
        <v>132</v>
      </c>
      <c r="T98" s="235" t="s">
        <v>115</v>
      </c>
      <c r="U98" s="220">
        <v>0</v>
      </c>
      <c r="V98" s="220">
        <f>ROUND(E98*U98,2)</f>
        <v>0</v>
      </c>
      <c r="W98" s="220"/>
      <c r="X98" s="220" t="s">
        <v>138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217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6"/>
      <c r="D99" s="240"/>
      <c r="E99" s="240"/>
      <c r="F99" s="240"/>
      <c r="G99" s="24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0"/>
      <c r="Z99" s="210"/>
      <c r="AA99" s="210"/>
      <c r="AB99" s="210"/>
      <c r="AC99" s="210"/>
      <c r="AD99" s="210"/>
      <c r="AE99" s="210"/>
      <c r="AF99" s="210"/>
      <c r="AG99" s="210" t="s">
        <v>120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29">
        <v>21</v>
      </c>
      <c r="B100" s="230" t="s">
        <v>232</v>
      </c>
      <c r="C100" s="243" t="s">
        <v>233</v>
      </c>
      <c r="D100" s="231" t="s">
        <v>220</v>
      </c>
      <c r="E100" s="232">
        <v>3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4"/>
      <c r="S100" s="234" t="s">
        <v>132</v>
      </c>
      <c r="T100" s="235" t="s">
        <v>115</v>
      </c>
      <c r="U100" s="220">
        <v>0</v>
      </c>
      <c r="V100" s="220">
        <f>ROUND(E100*U100,2)</f>
        <v>0</v>
      </c>
      <c r="W100" s="220"/>
      <c r="X100" s="220" t="s">
        <v>138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217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6"/>
      <c r="D101" s="240"/>
      <c r="E101" s="240"/>
      <c r="F101" s="240"/>
      <c r="G101" s="24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120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29">
        <v>22</v>
      </c>
      <c r="B102" s="230" t="s">
        <v>234</v>
      </c>
      <c r="C102" s="243" t="s">
        <v>235</v>
      </c>
      <c r="D102" s="231" t="s">
        <v>229</v>
      </c>
      <c r="E102" s="232">
        <v>4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4">
        <v>0</v>
      </c>
      <c r="O102" s="234">
        <f>ROUND(E102*N102,2)</f>
        <v>0</v>
      </c>
      <c r="P102" s="234">
        <v>0</v>
      </c>
      <c r="Q102" s="234">
        <f>ROUND(E102*P102,2)</f>
        <v>0</v>
      </c>
      <c r="R102" s="234"/>
      <c r="S102" s="234" t="s">
        <v>132</v>
      </c>
      <c r="T102" s="235" t="s">
        <v>115</v>
      </c>
      <c r="U102" s="220">
        <v>0</v>
      </c>
      <c r="V102" s="220">
        <f>ROUND(E102*U102,2)</f>
        <v>0</v>
      </c>
      <c r="W102" s="220"/>
      <c r="X102" s="220" t="s">
        <v>138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217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6"/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120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29">
        <v>23</v>
      </c>
      <c r="B104" s="230" t="s">
        <v>236</v>
      </c>
      <c r="C104" s="243" t="s">
        <v>237</v>
      </c>
      <c r="D104" s="231" t="s">
        <v>167</v>
      </c>
      <c r="E104" s="232">
        <v>1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4"/>
      <c r="S104" s="234" t="s">
        <v>132</v>
      </c>
      <c r="T104" s="235" t="s">
        <v>115</v>
      </c>
      <c r="U104" s="220">
        <v>0</v>
      </c>
      <c r="V104" s="220">
        <f>ROUND(E104*U104,2)</f>
        <v>0</v>
      </c>
      <c r="W104" s="220"/>
      <c r="X104" s="220" t="s">
        <v>138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217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46"/>
      <c r="D105" s="240"/>
      <c r="E105" s="240"/>
      <c r="F105" s="240"/>
      <c r="G105" s="24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120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x14ac:dyDescent="0.2">
      <c r="A106" s="223" t="s">
        <v>109</v>
      </c>
      <c r="B106" s="224" t="s">
        <v>70</v>
      </c>
      <c r="C106" s="242" t="s">
        <v>71</v>
      </c>
      <c r="D106" s="225"/>
      <c r="E106" s="226"/>
      <c r="F106" s="227"/>
      <c r="G106" s="227">
        <f>SUMIF(AG107:AG114,"&lt;&gt;NOR",G107:G114)</f>
        <v>0</v>
      </c>
      <c r="H106" s="227"/>
      <c r="I106" s="227">
        <f>SUM(I107:I114)</f>
        <v>0</v>
      </c>
      <c r="J106" s="227"/>
      <c r="K106" s="227">
        <f>SUM(K107:K114)</f>
        <v>0</v>
      </c>
      <c r="L106" s="227"/>
      <c r="M106" s="227">
        <f>SUM(M107:M114)</f>
        <v>0</v>
      </c>
      <c r="N106" s="227"/>
      <c r="O106" s="227">
        <f>SUM(O107:O114)</f>
        <v>0</v>
      </c>
      <c r="P106" s="227"/>
      <c r="Q106" s="227">
        <f>SUM(Q107:Q114)</f>
        <v>0</v>
      </c>
      <c r="R106" s="227"/>
      <c r="S106" s="227"/>
      <c r="T106" s="228"/>
      <c r="U106" s="222"/>
      <c r="V106" s="222">
        <f>SUM(V107:V114)</f>
        <v>0</v>
      </c>
      <c r="W106" s="222"/>
      <c r="X106" s="222"/>
      <c r="AG106" t="s">
        <v>110</v>
      </c>
    </row>
    <row r="107" spans="1:60" outlineLevel="1" x14ac:dyDescent="0.2">
      <c r="A107" s="229">
        <v>24</v>
      </c>
      <c r="B107" s="230" t="s">
        <v>238</v>
      </c>
      <c r="C107" s="243" t="s">
        <v>239</v>
      </c>
      <c r="D107" s="231" t="s">
        <v>240</v>
      </c>
      <c r="E107" s="232">
        <v>98.235720000000001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/>
      <c r="S107" s="234" t="s">
        <v>132</v>
      </c>
      <c r="T107" s="235" t="s">
        <v>115</v>
      </c>
      <c r="U107" s="220">
        <v>0</v>
      </c>
      <c r="V107" s="220">
        <f>ROUND(E107*U107,2)</f>
        <v>0</v>
      </c>
      <c r="W107" s="220"/>
      <c r="X107" s="220" t="s">
        <v>138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139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5" t="s">
        <v>163</v>
      </c>
      <c r="D108" s="250"/>
      <c r="E108" s="251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141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5" t="s">
        <v>241</v>
      </c>
      <c r="D109" s="250"/>
      <c r="E109" s="251"/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141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5" t="s">
        <v>242</v>
      </c>
      <c r="D110" s="250"/>
      <c r="E110" s="251">
        <v>98.235720000000001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141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5"/>
      <c r="D111" s="238"/>
      <c r="E111" s="238"/>
      <c r="F111" s="238"/>
      <c r="G111" s="238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120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>
        <v>25</v>
      </c>
      <c r="B112" s="218" t="s">
        <v>243</v>
      </c>
      <c r="C112" s="259" t="s">
        <v>244</v>
      </c>
      <c r="D112" s="219" t="s">
        <v>0</v>
      </c>
      <c r="E112" s="237"/>
      <c r="F112" s="221"/>
      <c r="G112" s="220">
        <f>ROUND(E112*F112,2)</f>
        <v>0</v>
      </c>
      <c r="H112" s="221"/>
      <c r="I112" s="220">
        <f>ROUND(E112*H112,2)</f>
        <v>0</v>
      </c>
      <c r="J112" s="221"/>
      <c r="K112" s="220">
        <f>ROUND(E112*J112,2)</f>
        <v>0</v>
      </c>
      <c r="L112" s="220">
        <v>21</v>
      </c>
      <c r="M112" s="220">
        <f>G112*(1+L112/100)</f>
        <v>0</v>
      </c>
      <c r="N112" s="220">
        <v>0</v>
      </c>
      <c r="O112" s="220">
        <f>ROUND(E112*N112,2)</f>
        <v>0</v>
      </c>
      <c r="P112" s="220">
        <v>0</v>
      </c>
      <c r="Q112" s="220">
        <f>ROUND(E112*P112,2)</f>
        <v>0</v>
      </c>
      <c r="R112" s="220" t="s">
        <v>245</v>
      </c>
      <c r="S112" s="220" t="s">
        <v>114</v>
      </c>
      <c r="T112" s="220" t="s">
        <v>160</v>
      </c>
      <c r="U112" s="220">
        <v>0</v>
      </c>
      <c r="V112" s="220">
        <f>ROUND(E112*U112,2)</f>
        <v>0</v>
      </c>
      <c r="W112" s="220"/>
      <c r="X112" s="220" t="s">
        <v>207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208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8" t="s">
        <v>246</v>
      </c>
      <c r="D113" s="254"/>
      <c r="E113" s="254"/>
      <c r="F113" s="254"/>
      <c r="G113" s="254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162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5"/>
      <c r="D114" s="238"/>
      <c r="E114" s="238"/>
      <c r="F114" s="238"/>
      <c r="G114" s="238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120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3" t="s">
        <v>109</v>
      </c>
      <c r="B115" s="224" t="s">
        <v>72</v>
      </c>
      <c r="C115" s="242" t="s">
        <v>73</v>
      </c>
      <c r="D115" s="225"/>
      <c r="E115" s="226"/>
      <c r="F115" s="227"/>
      <c r="G115" s="227">
        <f>SUMIF(AG116:AG125,"&lt;&gt;NOR",G116:G125)</f>
        <v>0</v>
      </c>
      <c r="H115" s="227"/>
      <c r="I115" s="227">
        <f>SUM(I116:I125)</f>
        <v>0</v>
      </c>
      <c r="J115" s="227"/>
      <c r="K115" s="227">
        <f>SUM(K116:K125)</f>
        <v>0</v>
      </c>
      <c r="L115" s="227"/>
      <c r="M115" s="227">
        <f>SUM(M116:M125)</f>
        <v>0</v>
      </c>
      <c r="N115" s="227"/>
      <c r="O115" s="227">
        <f>SUM(O116:O125)</f>
        <v>0</v>
      </c>
      <c r="P115" s="227"/>
      <c r="Q115" s="227">
        <f>SUM(Q116:Q125)</f>
        <v>0</v>
      </c>
      <c r="R115" s="227"/>
      <c r="S115" s="227"/>
      <c r="T115" s="228"/>
      <c r="U115" s="222"/>
      <c r="V115" s="222">
        <f>SUM(V116:V125)</f>
        <v>0</v>
      </c>
      <c r="W115" s="222"/>
      <c r="X115" s="222"/>
      <c r="AG115" t="s">
        <v>110</v>
      </c>
    </row>
    <row r="116" spans="1:60" outlineLevel="1" x14ac:dyDescent="0.2">
      <c r="A116" s="229">
        <v>26</v>
      </c>
      <c r="B116" s="230" t="s">
        <v>247</v>
      </c>
      <c r="C116" s="243" t="s">
        <v>248</v>
      </c>
      <c r="D116" s="231" t="s">
        <v>220</v>
      </c>
      <c r="E116" s="232">
        <v>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</v>
      </c>
      <c r="O116" s="234">
        <f>ROUND(E116*N116,2)</f>
        <v>0</v>
      </c>
      <c r="P116" s="234">
        <v>0</v>
      </c>
      <c r="Q116" s="234">
        <f>ROUND(E116*P116,2)</f>
        <v>0</v>
      </c>
      <c r="R116" s="234"/>
      <c r="S116" s="234" t="s">
        <v>132</v>
      </c>
      <c r="T116" s="235" t="s">
        <v>115</v>
      </c>
      <c r="U116" s="220">
        <v>0</v>
      </c>
      <c r="V116" s="220">
        <f>ROUND(E116*U116,2)</f>
        <v>0</v>
      </c>
      <c r="W116" s="220"/>
      <c r="X116" s="220" t="s">
        <v>138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139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6"/>
      <c r="D117" s="240"/>
      <c r="E117" s="240"/>
      <c r="F117" s="240"/>
      <c r="G117" s="24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120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29">
        <v>27</v>
      </c>
      <c r="B118" s="230" t="s">
        <v>249</v>
      </c>
      <c r="C118" s="243" t="s">
        <v>250</v>
      </c>
      <c r="D118" s="231" t="s">
        <v>220</v>
      </c>
      <c r="E118" s="232">
        <v>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/>
      <c r="S118" s="234" t="s">
        <v>132</v>
      </c>
      <c r="T118" s="235" t="s">
        <v>115</v>
      </c>
      <c r="U118" s="220">
        <v>0</v>
      </c>
      <c r="V118" s="220">
        <f>ROUND(E118*U118,2)</f>
        <v>0</v>
      </c>
      <c r="W118" s="220"/>
      <c r="X118" s="220" t="s">
        <v>138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139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46"/>
      <c r="D119" s="240"/>
      <c r="E119" s="240"/>
      <c r="F119" s="240"/>
      <c r="G119" s="24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120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29">
        <v>28</v>
      </c>
      <c r="B120" s="230" t="s">
        <v>251</v>
      </c>
      <c r="C120" s="243" t="s">
        <v>252</v>
      </c>
      <c r="D120" s="231" t="s">
        <v>220</v>
      </c>
      <c r="E120" s="232">
        <v>1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/>
      <c r="S120" s="234" t="s">
        <v>132</v>
      </c>
      <c r="T120" s="235" t="s">
        <v>115</v>
      </c>
      <c r="U120" s="220">
        <v>0</v>
      </c>
      <c r="V120" s="220">
        <f>ROUND(E120*U120,2)</f>
        <v>0</v>
      </c>
      <c r="W120" s="220"/>
      <c r="X120" s="220" t="s">
        <v>138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139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6"/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120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9">
        <v>29</v>
      </c>
      <c r="B122" s="230" t="s">
        <v>214</v>
      </c>
      <c r="C122" s="243" t="s">
        <v>253</v>
      </c>
      <c r="D122" s="231" t="s">
        <v>220</v>
      </c>
      <c r="E122" s="232">
        <v>1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/>
      <c r="S122" s="234" t="s">
        <v>132</v>
      </c>
      <c r="T122" s="235" t="s">
        <v>115</v>
      </c>
      <c r="U122" s="220">
        <v>0</v>
      </c>
      <c r="V122" s="220">
        <f>ROUND(E122*U122,2)</f>
        <v>0</v>
      </c>
      <c r="W122" s="220"/>
      <c r="X122" s="220" t="s">
        <v>254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255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46"/>
      <c r="D123" s="240"/>
      <c r="E123" s="240"/>
      <c r="F123" s="240"/>
      <c r="G123" s="24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120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29">
        <v>30</v>
      </c>
      <c r="B124" s="230" t="s">
        <v>256</v>
      </c>
      <c r="C124" s="243" t="s">
        <v>257</v>
      </c>
      <c r="D124" s="231" t="s">
        <v>258</v>
      </c>
      <c r="E124" s="232">
        <v>1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/>
      <c r="S124" s="234" t="s">
        <v>132</v>
      </c>
      <c r="T124" s="235" t="s">
        <v>115</v>
      </c>
      <c r="U124" s="220">
        <v>0</v>
      </c>
      <c r="V124" s="220">
        <f>ROUND(E124*U124,2)</f>
        <v>0</v>
      </c>
      <c r="W124" s="220"/>
      <c r="X124" s="220" t="s">
        <v>259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260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6"/>
      <c r="D125" s="240"/>
      <c r="E125" s="240"/>
      <c r="F125" s="240"/>
      <c r="G125" s="24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120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23" t="s">
        <v>109</v>
      </c>
      <c r="B126" s="224" t="s">
        <v>74</v>
      </c>
      <c r="C126" s="242" t="s">
        <v>75</v>
      </c>
      <c r="D126" s="225"/>
      <c r="E126" s="226"/>
      <c r="F126" s="227"/>
      <c r="G126" s="227">
        <f>SUMIF(AG127:AG146,"&lt;&gt;NOR",G127:G146)</f>
        <v>0</v>
      </c>
      <c r="H126" s="227"/>
      <c r="I126" s="227">
        <f>SUM(I127:I146)</f>
        <v>0</v>
      </c>
      <c r="J126" s="227"/>
      <c r="K126" s="227">
        <f>SUM(K127:K146)</f>
        <v>0</v>
      </c>
      <c r="L126" s="227"/>
      <c r="M126" s="227">
        <f>SUM(M127:M146)</f>
        <v>0</v>
      </c>
      <c r="N126" s="227"/>
      <c r="O126" s="227">
        <f>SUM(O127:O146)</f>
        <v>0</v>
      </c>
      <c r="P126" s="227"/>
      <c r="Q126" s="227">
        <f>SUM(Q127:Q146)</f>
        <v>0</v>
      </c>
      <c r="R126" s="227"/>
      <c r="S126" s="227"/>
      <c r="T126" s="228"/>
      <c r="U126" s="222"/>
      <c r="V126" s="222">
        <f>SUM(V127:V146)</f>
        <v>0</v>
      </c>
      <c r="W126" s="222"/>
      <c r="X126" s="222"/>
      <c r="AG126" t="s">
        <v>110</v>
      </c>
    </row>
    <row r="127" spans="1:60" outlineLevel="1" x14ac:dyDescent="0.2">
      <c r="A127" s="229">
        <v>31</v>
      </c>
      <c r="B127" s="230" t="s">
        <v>261</v>
      </c>
      <c r="C127" s="243" t="s">
        <v>262</v>
      </c>
      <c r="D127" s="231" t="s">
        <v>220</v>
      </c>
      <c r="E127" s="232">
        <v>3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/>
      <c r="S127" s="234" t="s">
        <v>132</v>
      </c>
      <c r="T127" s="235" t="s">
        <v>115</v>
      </c>
      <c r="U127" s="220">
        <v>0</v>
      </c>
      <c r="V127" s="220">
        <f>ROUND(E127*U127,2)</f>
        <v>0</v>
      </c>
      <c r="W127" s="220"/>
      <c r="X127" s="220" t="s">
        <v>138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217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6"/>
      <c r="D128" s="240"/>
      <c r="E128" s="240"/>
      <c r="F128" s="240"/>
      <c r="G128" s="24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120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9">
        <v>32</v>
      </c>
      <c r="B129" s="230" t="s">
        <v>214</v>
      </c>
      <c r="C129" s="243" t="s">
        <v>263</v>
      </c>
      <c r="D129" s="231" t="s">
        <v>229</v>
      </c>
      <c r="E129" s="232">
        <v>4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4"/>
      <c r="S129" s="234" t="s">
        <v>132</v>
      </c>
      <c r="T129" s="235" t="s">
        <v>115</v>
      </c>
      <c r="U129" s="220">
        <v>0</v>
      </c>
      <c r="V129" s="220">
        <f>ROUND(E129*U129,2)</f>
        <v>0</v>
      </c>
      <c r="W129" s="220"/>
      <c r="X129" s="220" t="s">
        <v>264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265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6"/>
      <c r="D130" s="240"/>
      <c r="E130" s="240"/>
      <c r="F130" s="240"/>
      <c r="G130" s="24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9">
        <v>33</v>
      </c>
      <c r="B131" s="230" t="s">
        <v>256</v>
      </c>
      <c r="C131" s="243" t="s">
        <v>266</v>
      </c>
      <c r="D131" s="231" t="s">
        <v>240</v>
      </c>
      <c r="E131" s="232">
        <v>0.17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4"/>
      <c r="S131" s="234" t="s">
        <v>132</v>
      </c>
      <c r="T131" s="235" t="s">
        <v>115</v>
      </c>
      <c r="U131" s="220">
        <v>0</v>
      </c>
      <c r="V131" s="220">
        <f>ROUND(E131*U131,2)</f>
        <v>0</v>
      </c>
      <c r="W131" s="220"/>
      <c r="X131" s="220" t="s">
        <v>264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265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6"/>
      <c r="D132" s="240"/>
      <c r="E132" s="240"/>
      <c r="F132" s="240"/>
      <c r="G132" s="24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120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29">
        <v>34</v>
      </c>
      <c r="B133" s="230" t="s">
        <v>267</v>
      </c>
      <c r="C133" s="243" t="s">
        <v>268</v>
      </c>
      <c r="D133" s="231" t="s">
        <v>220</v>
      </c>
      <c r="E133" s="232">
        <v>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4"/>
      <c r="S133" s="234" t="s">
        <v>132</v>
      </c>
      <c r="T133" s="235" t="s">
        <v>115</v>
      </c>
      <c r="U133" s="220">
        <v>0</v>
      </c>
      <c r="V133" s="220">
        <f>ROUND(E133*U133,2)</f>
        <v>0</v>
      </c>
      <c r="W133" s="220"/>
      <c r="X133" s="220" t="s">
        <v>264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265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6"/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120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9">
        <v>35</v>
      </c>
      <c r="B135" s="230" t="s">
        <v>269</v>
      </c>
      <c r="C135" s="243" t="s">
        <v>270</v>
      </c>
      <c r="D135" s="231" t="s">
        <v>220</v>
      </c>
      <c r="E135" s="232">
        <v>1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4"/>
      <c r="S135" s="234" t="s">
        <v>132</v>
      </c>
      <c r="T135" s="235" t="s">
        <v>115</v>
      </c>
      <c r="U135" s="220">
        <v>0</v>
      </c>
      <c r="V135" s="220">
        <f>ROUND(E135*U135,2)</f>
        <v>0</v>
      </c>
      <c r="W135" s="220"/>
      <c r="X135" s="220" t="s">
        <v>264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265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6"/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120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9">
        <v>36</v>
      </c>
      <c r="B137" s="230" t="s">
        <v>271</v>
      </c>
      <c r="C137" s="243" t="s">
        <v>272</v>
      </c>
      <c r="D137" s="231" t="s">
        <v>220</v>
      </c>
      <c r="E137" s="232">
        <v>1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/>
      <c r="S137" s="234" t="s">
        <v>132</v>
      </c>
      <c r="T137" s="235" t="s">
        <v>115</v>
      </c>
      <c r="U137" s="220">
        <v>0</v>
      </c>
      <c r="V137" s="220">
        <f>ROUND(E137*U137,2)</f>
        <v>0</v>
      </c>
      <c r="W137" s="220"/>
      <c r="X137" s="220" t="s">
        <v>264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265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6"/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120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9">
        <v>37</v>
      </c>
      <c r="B139" s="230" t="s">
        <v>273</v>
      </c>
      <c r="C139" s="243" t="s">
        <v>274</v>
      </c>
      <c r="D139" s="231" t="s">
        <v>240</v>
      </c>
      <c r="E139" s="232">
        <v>3.1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/>
      <c r="S139" s="234" t="s">
        <v>132</v>
      </c>
      <c r="T139" s="235" t="s">
        <v>115</v>
      </c>
      <c r="U139" s="220">
        <v>0</v>
      </c>
      <c r="V139" s="220">
        <f>ROUND(E139*U139,2)</f>
        <v>0</v>
      </c>
      <c r="W139" s="220"/>
      <c r="X139" s="220" t="s">
        <v>264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265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6"/>
      <c r="D140" s="240"/>
      <c r="E140" s="240"/>
      <c r="F140" s="240"/>
      <c r="G140" s="24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120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29">
        <v>38</v>
      </c>
      <c r="B141" s="230" t="s">
        <v>275</v>
      </c>
      <c r="C141" s="243" t="s">
        <v>276</v>
      </c>
      <c r="D141" s="231" t="s">
        <v>220</v>
      </c>
      <c r="E141" s="232">
        <v>3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/>
      <c r="S141" s="234" t="s">
        <v>132</v>
      </c>
      <c r="T141" s="235" t="s">
        <v>115</v>
      </c>
      <c r="U141" s="220">
        <v>0</v>
      </c>
      <c r="V141" s="220">
        <f>ROUND(E141*U141,2)</f>
        <v>0</v>
      </c>
      <c r="W141" s="220"/>
      <c r="X141" s="220" t="s">
        <v>264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265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6"/>
      <c r="D142" s="240"/>
      <c r="E142" s="240"/>
      <c r="F142" s="240"/>
      <c r="G142" s="24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120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29">
        <v>39</v>
      </c>
      <c r="B143" s="230" t="s">
        <v>277</v>
      </c>
      <c r="C143" s="243" t="s">
        <v>278</v>
      </c>
      <c r="D143" s="231" t="s">
        <v>220</v>
      </c>
      <c r="E143" s="232">
        <v>3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</v>
      </c>
      <c r="O143" s="234">
        <f>ROUND(E143*N143,2)</f>
        <v>0</v>
      </c>
      <c r="P143" s="234">
        <v>0</v>
      </c>
      <c r="Q143" s="234">
        <f>ROUND(E143*P143,2)</f>
        <v>0</v>
      </c>
      <c r="R143" s="234"/>
      <c r="S143" s="234" t="s">
        <v>132</v>
      </c>
      <c r="T143" s="235" t="s">
        <v>115</v>
      </c>
      <c r="U143" s="220">
        <v>0</v>
      </c>
      <c r="V143" s="220">
        <f>ROUND(E143*U143,2)</f>
        <v>0</v>
      </c>
      <c r="W143" s="220"/>
      <c r="X143" s="220" t="s">
        <v>264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265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46"/>
      <c r="D144" s="240"/>
      <c r="E144" s="240"/>
      <c r="F144" s="240"/>
      <c r="G144" s="24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120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29">
        <v>40</v>
      </c>
      <c r="B145" s="230" t="s">
        <v>279</v>
      </c>
      <c r="C145" s="243" t="s">
        <v>280</v>
      </c>
      <c r="D145" s="231" t="s">
        <v>220</v>
      </c>
      <c r="E145" s="232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/>
      <c r="S145" s="234" t="s">
        <v>132</v>
      </c>
      <c r="T145" s="235" t="s">
        <v>115</v>
      </c>
      <c r="U145" s="220">
        <v>0</v>
      </c>
      <c r="V145" s="220">
        <f>ROUND(E145*U145,2)</f>
        <v>0</v>
      </c>
      <c r="W145" s="220"/>
      <c r="X145" s="220" t="s">
        <v>264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265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46"/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120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">
      <c r="A147" s="223" t="s">
        <v>109</v>
      </c>
      <c r="B147" s="224" t="s">
        <v>76</v>
      </c>
      <c r="C147" s="242" t="s">
        <v>77</v>
      </c>
      <c r="D147" s="225"/>
      <c r="E147" s="226"/>
      <c r="F147" s="227"/>
      <c r="G147" s="227">
        <f>SUMIF(AG148:AG149,"&lt;&gt;NOR",G148:G149)</f>
        <v>0</v>
      </c>
      <c r="H147" s="227"/>
      <c r="I147" s="227">
        <f>SUM(I148:I149)</f>
        <v>0</v>
      </c>
      <c r="J147" s="227"/>
      <c r="K147" s="227">
        <f>SUM(K148:K149)</f>
        <v>0</v>
      </c>
      <c r="L147" s="227"/>
      <c r="M147" s="227">
        <f>SUM(M148:M149)</f>
        <v>0</v>
      </c>
      <c r="N147" s="227"/>
      <c r="O147" s="227">
        <f>SUM(O148:O149)</f>
        <v>0</v>
      </c>
      <c r="P147" s="227"/>
      <c r="Q147" s="227">
        <f>SUM(Q148:Q149)</f>
        <v>0</v>
      </c>
      <c r="R147" s="227"/>
      <c r="S147" s="227"/>
      <c r="T147" s="228"/>
      <c r="U147" s="222"/>
      <c r="V147" s="222">
        <f>SUM(V148:V149)</f>
        <v>0</v>
      </c>
      <c r="W147" s="222"/>
      <c r="X147" s="222"/>
      <c r="AG147" t="s">
        <v>110</v>
      </c>
    </row>
    <row r="148" spans="1:60" ht="22.5" outlineLevel="1" x14ac:dyDescent="0.2">
      <c r="A148" s="229">
        <v>41</v>
      </c>
      <c r="B148" s="230" t="s">
        <v>281</v>
      </c>
      <c r="C148" s="243" t="s">
        <v>282</v>
      </c>
      <c r="D148" s="231" t="s">
        <v>258</v>
      </c>
      <c r="E148" s="232">
        <v>1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21</v>
      </c>
      <c r="M148" s="234">
        <f>G148*(1+L148/100)</f>
        <v>0</v>
      </c>
      <c r="N148" s="234">
        <v>0</v>
      </c>
      <c r="O148" s="234">
        <f>ROUND(E148*N148,2)</f>
        <v>0</v>
      </c>
      <c r="P148" s="234">
        <v>0</v>
      </c>
      <c r="Q148" s="234">
        <f>ROUND(E148*P148,2)</f>
        <v>0</v>
      </c>
      <c r="R148" s="234"/>
      <c r="S148" s="234" t="s">
        <v>132</v>
      </c>
      <c r="T148" s="235" t="s">
        <v>115</v>
      </c>
      <c r="U148" s="220">
        <v>0</v>
      </c>
      <c r="V148" s="220">
        <f>ROUND(E148*U148,2)</f>
        <v>0</v>
      </c>
      <c r="W148" s="220"/>
      <c r="X148" s="220" t="s">
        <v>138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217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46"/>
      <c r="D149" s="240"/>
      <c r="E149" s="240"/>
      <c r="F149" s="240"/>
      <c r="G149" s="24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120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2">
      <c r="A150" s="223" t="s">
        <v>109</v>
      </c>
      <c r="B150" s="224" t="s">
        <v>78</v>
      </c>
      <c r="C150" s="242" t="s">
        <v>79</v>
      </c>
      <c r="D150" s="225"/>
      <c r="E150" s="226"/>
      <c r="F150" s="227"/>
      <c r="G150" s="227">
        <f>SUMIF(AG151:AG154,"&lt;&gt;NOR",G151:G154)</f>
        <v>0</v>
      </c>
      <c r="H150" s="227"/>
      <c r="I150" s="227">
        <f>SUM(I151:I154)</f>
        <v>0</v>
      </c>
      <c r="J150" s="227"/>
      <c r="K150" s="227">
        <f>SUM(K151:K154)</f>
        <v>0</v>
      </c>
      <c r="L150" s="227"/>
      <c r="M150" s="227">
        <f>SUM(M151:M154)</f>
        <v>0</v>
      </c>
      <c r="N150" s="227"/>
      <c r="O150" s="227">
        <f>SUM(O151:O154)</f>
        <v>0</v>
      </c>
      <c r="P150" s="227"/>
      <c r="Q150" s="227">
        <f>SUM(Q151:Q154)</f>
        <v>0</v>
      </c>
      <c r="R150" s="227"/>
      <c r="S150" s="227"/>
      <c r="T150" s="228"/>
      <c r="U150" s="222"/>
      <c r="V150" s="222">
        <f>SUM(V151:V154)</f>
        <v>0.13</v>
      </c>
      <c r="W150" s="222"/>
      <c r="X150" s="222"/>
      <c r="AG150" t="s">
        <v>110</v>
      </c>
    </row>
    <row r="151" spans="1:60" outlineLevel="1" x14ac:dyDescent="0.2">
      <c r="A151" s="229">
        <v>42</v>
      </c>
      <c r="B151" s="230" t="s">
        <v>283</v>
      </c>
      <c r="C151" s="243" t="s">
        <v>284</v>
      </c>
      <c r="D151" s="231" t="s">
        <v>204</v>
      </c>
      <c r="E151" s="232">
        <v>1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34">
        <v>2.7E-4</v>
      </c>
      <c r="O151" s="234">
        <f>ROUND(E151*N151,2)</f>
        <v>0</v>
      </c>
      <c r="P151" s="234">
        <v>0</v>
      </c>
      <c r="Q151" s="234">
        <f>ROUND(E151*P151,2)</f>
        <v>0</v>
      </c>
      <c r="R151" s="234"/>
      <c r="S151" s="234" t="s">
        <v>132</v>
      </c>
      <c r="T151" s="235" t="s">
        <v>115</v>
      </c>
      <c r="U151" s="220">
        <v>0.13</v>
      </c>
      <c r="V151" s="220">
        <f>ROUND(E151*U151,2)</f>
        <v>0.13</v>
      </c>
      <c r="W151" s="220"/>
      <c r="X151" s="220" t="s">
        <v>138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139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5" t="s">
        <v>285</v>
      </c>
      <c r="D152" s="250"/>
      <c r="E152" s="251"/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141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5" t="s">
        <v>178</v>
      </c>
      <c r="D153" s="250"/>
      <c r="E153" s="251">
        <v>1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141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45"/>
      <c r="D154" s="238"/>
      <c r="E154" s="238"/>
      <c r="F154" s="238"/>
      <c r="G154" s="238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120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x14ac:dyDescent="0.2">
      <c r="A155" s="3"/>
      <c r="B155" s="4"/>
      <c r="C155" s="247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E155">
        <v>15</v>
      </c>
      <c r="AF155">
        <v>21</v>
      </c>
      <c r="AG155" t="s">
        <v>96</v>
      </c>
    </row>
    <row r="156" spans="1:60" x14ac:dyDescent="0.2">
      <c r="A156" s="213"/>
      <c r="B156" s="214" t="s">
        <v>29</v>
      </c>
      <c r="C156" s="248"/>
      <c r="D156" s="215"/>
      <c r="E156" s="216"/>
      <c r="F156" s="216"/>
      <c r="G156" s="241">
        <f>G8+G26+G62+G67+G72+G76+G84+G87+G106+G115+G126+G147+G150</f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AE156">
        <f>SUMIF(L7:L154,AE155,G7:G154)</f>
        <v>0</v>
      </c>
      <c r="AF156">
        <f>SUMIF(L7:L154,AF155,G7:G154)</f>
        <v>0</v>
      </c>
      <c r="AG156" t="s">
        <v>135</v>
      </c>
    </row>
    <row r="157" spans="1:60" x14ac:dyDescent="0.2">
      <c r="C157" s="249"/>
      <c r="D157" s="10"/>
      <c r="AG157" t="s">
        <v>136</v>
      </c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56">
    <mergeCell ref="C149:G149"/>
    <mergeCell ref="C154:G154"/>
    <mergeCell ref="C136:G136"/>
    <mergeCell ref="C138:G138"/>
    <mergeCell ref="C140:G140"/>
    <mergeCell ref="C142:G142"/>
    <mergeCell ref="C144:G144"/>
    <mergeCell ref="C146:G146"/>
    <mergeCell ref="C123:G123"/>
    <mergeCell ref="C125:G125"/>
    <mergeCell ref="C128:G128"/>
    <mergeCell ref="C130:G130"/>
    <mergeCell ref="C132:G132"/>
    <mergeCell ref="C134:G134"/>
    <mergeCell ref="C111:G111"/>
    <mergeCell ref="C113:G113"/>
    <mergeCell ref="C114:G114"/>
    <mergeCell ref="C117:G117"/>
    <mergeCell ref="C119:G119"/>
    <mergeCell ref="C121:G121"/>
    <mergeCell ref="C95:G95"/>
    <mergeCell ref="C97:G97"/>
    <mergeCell ref="C99:G99"/>
    <mergeCell ref="C101:G101"/>
    <mergeCell ref="C103:G103"/>
    <mergeCell ref="C105:G105"/>
    <mergeCell ref="C79:G79"/>
    <mergeCell ref="C83:G83"/>
    <mergeCell ref="C86:G86"/>
    <mergeCell ref="C89:G89"/>
    <mergeCell ref="C91:G91"/>
    <mergeCell ref="C93:G93"/>
    <mergeCell ref="C61:G61"/>
    <mergeCell ref="C66:G66"/>
    <mergeCell ref="C69:G69"/>
    <mergeCell ref="C71:G71"/>
    <mergeCell ref="C75:G75"/>
    <mergeCell ref="C78:G78"/>
    <mergeCell ref="C44:G44"/>
    <mergeCell ref="C47:G47"/>
    <mergeCell ref="C49:G49"/>
    <mergeCell ref="C52:G52"/>
    <mergeCell ref="C54:G54"/>
    <mergeCell ref="C57:G57"/>
    <mergeCell ref="C31:G31"/>
    <mergeCell ref="C33:G33"/>
    <mergeCell ref="C36:G36"/>
    <mergeCell ref="C38:G38"/>
    <mergeCell ref="C39:G39"/>
    <mergeCell ref="C42:G42"/>
    <mergeCell ref="A1:G1"/>
    <mergeCell ref="C2:G2"/>
    <mergeCell ref="C3:G3"/>
    <mergeCell ref="C4:G4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2020-04-10T15:19:08Z</dcterms:modified>
</cp:coreProperties>
</file>